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'Дашборд'!$A$58:$A$85</f>
            </numRef>
          </cat>
          <val>
            <numRef>
              <f>'Дашборд'!$C$58:$C$85</f>
            </numRef>
          </val>
        </ser>
        <ser>
          <idx val="1"/>
          <order val="1"/>
          <tx>
            <strRef>
              <f>'Дашборд'!D57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'Дашборд'!$A$58:$A$85</f>
            </numRef>
          </cat>
          <val>
            <numRef>
              <f>'Дашборд'!$D$58:$D$85</f>
            </numRef>
          </val>
        </ser>
        <ser>
          <idx val="2"/>
          <order val="2"/>
          <tx>
            <strRef>
              <f>'Дашборд'!E57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'Дашборд'!$A$58:$A$85</f>
            </numRef>
          </cat>
          <val>
            <numRef>
              <f>'Дашборд'!$E$58:$E$85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H48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</cols>
  <sheetData>
    <row r="1">
      <c r="A1" s="1" t="inlineStr">
        <is>
          <t>Дорожная карта</t>
        </is>
      </c>
      <c r="E1" t="inlineStr">
        <is>
          <t>Дата контроля: 28.02.2026</t>
        </is>
      </c>
    </row>
    <row r="2">
      <c r="E2" t="inlineStr">
        <is>
          <t>Период: 01.02.2026 — 28.02.2026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T3" s="2" t="inlineStr">
        <is>
          <t>ПТ, Сплит</t>
        </is>
      </c>
      <c r="AU3" s="3" t="n"/>
      <c r="AV3" s="3" t="n"/>
      <c r="AW3" s="2" t="inlineStr">
        <is>
          <t>ВПТ</t>
        </is>
      </c>
      <c r="AX3" s="3" t="n"/>
      <c r="AY3" s="2" t="inlineStr">
        <is>
          <t>Секции</t>
        </is>
      </c>
      <c r="AZ3" s="3" t="n"/>
      <c r="BA3" s="2" t="inlineStr">
        <is>
          <t>ДЕНЬГИ</t>
        </is>
      </c>
      <c r="BB3" s="3" t="n"/>
      <c r="BC3" s="3" t="n"/>
      <c r="BD3" s="3" t="n"/>
      <c r="BE3" s="3" t="n"/>
      <c r="BF3" s="3" t="n"/>
      <c r="BG3" s="3" t="n"/>
      <c r="BH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T4" s="4" t="inlineStr">
        <is>
          <t>Тех. задание ПТ</t>
        </is>
      </c>
      <c r="AU4" s="4" t="inlineStr">
        <is>
          <t>Факт ПТ</t>
        </is>
      </c>
      <c r="AV4" s="4" t="inlineStr">
        <is>
          <t>Факт СПЛИТ</t>
        </is>
      </c>
      <c r="AW4" s="4" t="inlineStr">
        <is>
          <t>Тех. задание ВПТ</t>
        </is>
      </c>
      <c r="AX4" s="4" t="inlineStr">
        <is>
          <t>Факт ВПТ</t>
        </is>
      </c>
      <c r="AY4" s="4" t="inlineStr">
        <is>
          <t>Тех. задание</t>
        </is>
      </c>
      <c r="AZ4" s="4" t="inlineStr">
        <is>
          <t>Факт</t>
        </is>
      </c>
      <c r="BA4" s="4" t="inlineStr">
        <is>
          <t>Тех задание $</t>
        </is>
      </c>
      <c r="BB4" s="4" t="inlineStr">
        <is>
          <t>Факт ПТ 1С $</t>
        </is>
      </c>
      <c r="BC4" s="4" t="inlineStr">
        <is>
          <t>Факт МГ/секции 1С $</t>
        </is>
      </c>
      <c r="BD4" s="4" t="inlineStr">
        <is>
          <t>Прочие услуги $</t>
        </is>
      </c>
      <c r="BE4" s="4" t="inlineStr">
        <is>
          <t>Факт общий $</t>
        </is>
      </c>
      <c r="BF4" s="4" t="inlineStr">
        <is>
          <t>Средняя стоимость ПТ прошлого месяца $</t>
        </is>
      </c>
      <c r="BG4" s="4" t="inlineStr">
        <is>
          <t>Ранрейт $</t>
        </is>
      </c>
      <c r="BH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/>
      <c r="AT6" s="4" t="inlineStr">
        <is>
          <t>Тех. задание ПТ</t>
        </is>
      </c>
      <c r="AU6" s="4" t="inlineStr">
        <is>
          <t>Факт ПТ</t>
        </is>
      </c>
      <c r="AV6" s="4" t="inlineStr">
        <is>
          <t>Факт СПЛИТ</t>
        </is>
      </c>
      <c r="AW6" s="4" t="inlineStr">
        <is>
          <t>Тех. задание ВПТ</t>
        </is>
      </c>
      <c r="AX6" s="4" t="inlineStr">
        <is>
          <t>Факт ВПТ</t>
        </is>
      </c>
      <c r="AY6" s="4" t="inlineStr">
        <is>
          <t>Тех. задание</t>
        </is>
      </c>
      <c r="AZ6" s="4" t="inlineStr">
        <is>
          <t>Факт</t>
        </is>
      </c>
      <c r="BA6" s="4" t="inlineStr">
        <is>
          <t>Тех задание $</t>
        </is>
      </c>
      <c r="BB6" s="4" t="inlineStr">
        <is>
          <t>Факт ПТ 1С $</t>
        </is>
      </c>
      <c r="BC6" s="4" t="inlineStr">
        <is>
          <t>Факт МГ/секции 1С $</t>
        </is>
      </c>
      <c r="BD6" s="4" t="inlineStr">
        <is>
          <t>Прочие услуги $</t>
        </is>
      </c>
      <c r="BE6" s="4" t="inlineStr">
        <is>
          <t>Факт общий $</t>
        </is>
      </c>
      <c r="BF6" s="4" t="inlineStr">
        <is>
          <t>Средняя стоимость ПТ прошлого месяца $</t>
        </is>
      </c>
      <c r="BG6" s="4" t="inlineStr">
        <is>
          <t>Ранрейт $</t>
        </is>
      </c>
      <c r="BH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6338</v>
      </c>
      <c r="F7" s="7" t="n">
        <v>5</v>
      </c>
      <c r="G7" s="7" t="n">
        <v>990</v>
      </c>
      <c r="H7" s="7" t="n">
        <v>1</v>
      </c>
      <c r="I7" s="7" t="n">
        <v>1</v>
      </c>
      <c r="J7" s="7" t="n">
        <v>9</v>
      </c>
      <c r="K7" s="7">
        <f>ROUND(J7*BF7/100,0)*100</f>
        <v/>
      </c>
      <c r="L7" s="7" t="n">
        <v>0</v>
      </c>
      <c r="M7" s="7">
        <f>E7-K7</f>
        <v/>
      </c>
      <c r="N7" s="7" t="n">
        <v>0</v>
      </c>
      <c r="O7" s="7" t="n">
        <v>9578.5</v>
      </c>
      <c r="P7" s="7" t="n">
        <v>6</v>
      </c>
      <c r="Q7" s="7" t="n">
        <v>0</v>
      </c>
      <c r="R7" s="7" t="n">
        <v>0</v>
      </c>
      <c r="S7" s="7" t="n">
        <v>2</v>
      </c>
      <c r="T7" s="7" t="n">
        <v>9</v>
      </c>
      <c r="U7" s="7">
        <f>ROUND(T7*BF7/100,0)*100</f>
        <v/>
      </c>
      <c r="V7" s="7" t="n">
        <v>0</v>
      </c>
      <c r="W7" s="7">
        <f>O7-U7</f>
        <v/>
      </c>
      <c r="X7" s="7" t="n">
        <v>0</v>
      </c>
      <c r="Y7" s="7" t="n">
        <v>14515.5</v>
      </c>
      <c r="Z7" s="7" t="n">
        <v>9</v>
      </c>
      <c r="AA7" s="7" t="n">
        <v>2060</v>
      </c>
      <c r="AB7" s="7" t="n">
        <v>2</v>
      </c>
      <c r="AC7" s="7" t="n">
        <v>1</v>
      </c>
      <c r="AD7" s="7" t="n">
        <v>9</v>
      </c>
      <c r="AE7" s="7">
        <f>ROUND(AD7*BF7/100,0)*100</f>
        <v/>
      </c>
      <c r="AF7" s="7" t="n">
        <v>0</v>
      </c>
      <c r="AG7" s="7">
        <f>Y7-AE7</f>
        <v/>
      </c>
      <c r="AH7" s="7" t="n">
        <v>0</v>
      </c>
      <c r="AI7" s="7" t="n">
        <v>16410.59</v>
      </c>
      <c r="AJ7" s="7" t="n">
        <v>11</v>
      </c>
      <c r="AK7" s="7" t="n">
        <v>1030</v>
      </c>
      <c r="AL7" s="7" t="n">
        <v>1</v>
      </c>
      <c r="AM7" s="7" t="n">
        <v>2</v>
      </c>
      <c r="AN7" s="7" t="n">
        <v>9</v>
      </c>
      <c r="AO7" s="7">
        <f>ROUND(AN7*BF7/100,0)*100</f>
        <v/>
      </c>
      <c r="AP7" s="7" t="n">
        <v>0</v>
      </c>
      <c r="AQ7" s="7">
        <f>AI7-AO7</f>
        <v/>
      </c>
      <c r="AR7" s="7" t="n">
        <v>0</v>
      </c>
      <c r="AS7" s="6" t="n"/>
      <c r="AT7" s="7">
        <f>SUM(J7,T7,AD7,AN7)</f>
        <v/>
      </c>
      <c r="AU7" s="7">
        <f>SUM(F7,P7,Z7,AJ7)</f>
        <v/>
      </c>
      <c r="AV7" s="7">
        <f>SUM(N7,X7,AH7,AR7)</f>
        <v/>
      </c>
      <c r="AW7" s="7">
        <f>SUM(L7,V7,AF7,AP7)</f>
        <v/>
      </c>
      <c r="AX7" s="7">
        <f>SUM(I7,S7,AC7,AM7)</f>
        <v/>
      </c>
      <c r="AY7" s="7" t="n">
        <v>0</v>
      </c>
      <c r="AZ7" s="7">
        <f>SUM(H7,R7,AB7,AL7)</f>
        <v/>
      </c>
      <c r="BA7" s="7">
        <f>SUM(K7,U7,AE7,AO7)</f>
        <v/>
      </c>
      <c r="BB7" s="7">
        <f>SUM(E7,O7,Y7,AI7)</f>
        <v/>
      </c>
      <c r="BC7" s="7">
        <f>SUM(G7,Q7,AA7,AK7)</f>
        <v/>
      </c>
      <c r="BD7" s="7" t="n">
        <v>0</v>
      </c>
      <c r="BE7" s="7">
        <f>BB7+BC7+BD7</f>
        <v/>
      </c>
      <c r="BF7" s="7" t="n">
        <v>1028.071428571429</v>
      </c>
      <c r="BG7" s="7">
        <f>BE7/28*28</f>
        <v/>
      </c>
      <c r="BH7" s="7">
        <f>IFERROR(BB7/AU7,0)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1890</v>
      </c>
      <c r="F8" s="7" t="n">
        <v>1</v>
      </c>
      <c r="G8" s="7" t="n">
        <v>1030</v>
      </c>
      <c r="H8" s="7" t="n">
        <v>1</v>
      </c>
      <c r="I8" s="7" t="n">
        <v>2</v>
      </c>
      <c r="J8" s="7" t="n">
        <v>8</v>
      </c>
      <c r="K8" s="7">
        <f>ROUND(J8*BF8/100,0)*100</f>
        <v/>
      </c>
      <c r="L8" s="7" t="n">
        <v>0</v>
      </c>
      <c r="M8" s="7">
        <f>E8-K8</f>
        <v/>
      </c>
      <c r="N8" s="7" t="n">
        <v>0</v>
      </c>
      <c r="O8" s="7" t="n">
        <v>1890</v>
      </c>
      <c r="P8" s="7" t="n">
        <v>1</v>
      </c>
      <c r="Q8" s="7" t="n">
        <v>4120</v>
      </c>
      <c r="R8" s="7" t="n">
        <v>4</v>
      </c>
      <c r="S8" s="7" t="n">
        <v>7</v>
      </c>
      <c r="T8" s="7" t="n">
        <v>8</v>
      </c>
      <c r="U8" s="7">
        <f>ROUND(T8*BF8/100,0)*100</f>
        <v/>
      </c>
      <c r="V8" s="7" t="n">
        <v>0</v>
      </c>
      <c r="W8" s="7">
        <f>O8-U8</f>
        <v/>
      </c>
      <c r="X8" s="7" t="n">
        <v>0</v>
      </c>
      <c r="Y8" s="7" t="n">
        <v>1890</v>
      </c>
      <c r="Z8" s="7" t="n">
        <v>1</v>
      </c>
      <c r="AA8" s="7" t="n">
        <v>4120</v>
      </c>
      <c r="AB8" s="7" t="n">
        <v>4</v>
      </c>
      <c r="AC8" s="7" t="n">
        <v>2</v>
      </c>
      <c r="AD8" s="7" t="n">
        <v>8</v>
      </c>
      <c r="AE8" s="7">
        <f>ROUND(AD8*BF8/100,0)*100</f>
        <v/>
      </c>
      <c r="AF8" s="7" t="n">
        <v>0</v>
      </c>
      <c r="AG8" s="7">
        <f>Y8-AE8</f>
        <v/>
      </c>
      <c r="AH8" s="7" t="n">
        <v>0</v>
      </c>
      <c r="AI8" s="7" t="n">
        <v>3780</v>
      </c>
      <c r="AJ8" s="7" t="n">
        <v>2</v>
      </c>
      <c r="AK8" s="7" t="n">
        <v>4120</v>
      </c>
      <c r="AL8" s="7" t="n">
        <v>4</v>
      </c>
      <c r="AM8" s="7" t="n">
        <v>5</v>
      </c>
      <c r="AN8" s="7" t="n">
        <v>8</v>
      </c>
      <c r="AO8" s="7">
        <f>ROUND(AN8*BF8/100,0)*100</f>
        <v/>
      </c>
      <c r="AP8" s="7" t="n">
        <v>0</v>
      </c>
      <c r="AQ8" s="7">
        <f>AI8-AO8</f>
        <v/>
      </c>
      <c r="AR8" s="7" t="n">
        <v>0</v>
      </c>
      <c r="AS8" s="6" t="n"/>
      <c r="AT8" s="7">
        <f>SUM(J8,T8,AD8,AN8)</f>
        <v/>
      </c>
      <c r="AU8" s="7">
        <f>SUM(F8,P8,Z8,AJ8)</f>
        <v/>
      </c>
      <c r="AV8" s="7">
        <f>SUM(N8,X8,AH8,AR8)</f>
        <v/>
      </c>
      <c r="AW8" s="7">
        <f>SUM(L8,V8,AF8,AP8)</f>
        <v/>
      </c>
      <c r="AX8" s="7">
        <f>SUM(I8,S8,AC8,AM8)</f>
        <v/>
      </c>
      <c r="AY8" s="7" t="n">
        <v>0</v>
      </c>
      <c r="AZ8" s="7">
        <f>SUM(H8,R8,AB8,AL8)</f>
        <v/>
      </c>
      <c r="BA8" s="7">
        <f>SUM(K8,U8,AE8,AO8)</f>
        <v/>
      </c>
      <c r="BB8" s="7">
        <f>SUM(E8,O8,Y8,AI8)</f>
        <v/>
      </c>
      <c r="BC8" s="7">
        <f>SUM(G8,Q8,AA8,AK8)</f>
        <v/>
      </c>
      <c r="BD8" s="7" t="n">
        <v>0</v>
      </c>
      <c r="BE8" s="7">
        <f>BB8+BC8+BD8</f>
        <v/>
      </c>
      <c r="BF8" s="7" t="n">
        <v>670.5882352941177</v>
      </c>
      <c r="BG8" s="7">
        <f>BE8/28*28</f>
        <v/>
      </c>
      <c r="BH8" s="7">
        <f>IFERROR(BB8/AU8,0)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6587.5</v>
      </c>
      <c r="F9" s="7" t="n">
        <v>4</v>
      </c>
      <c r="G9" s="7" t="n">
        <v>0</v>
      </c>
      <c r="H9" s="7" t="n">
        <v>0</v>
      </c>
      <c r="I9" s="7" t="n">
        <v>2</v>
      </c>
      <c r="J9" s="7" t="n">
        <v>7</v>
      </c>
      <c r="K9" s="7">
        <f>ROUND(J9*BF9/100,0)*100</f>
        <v/>
      </c>
      <c r="L9" s="7" t="n">
        <v>0</v>
      </c>
      <c r="M9" s="7">
        <f>E9-K9</f>
        <v/>
      </c>
      <c r="N9" s="7" t="n">
        <v>1</v>
      </c>
      <c r="O9" s="7" t="n">
        <v>18289.17</v>
      </c>
      <c r="P9" s="7" t="n">
        <v>11</v>
      </c>
      <c r="Q9" s="7" t="n">
        <v>0</v>
      </c>
      <c r="R9" s="7" t="n">
        <v>0</v>
      </c>
      <c r="S9" s="7" t="n">
        <v>2</v>
      </c>
      <c r="T9" s="7" t="n">
        <v>7</v>
      </c>
      <c r="U9" s="7">
        <f>ROUND(T9*BF9/100,0)*100</f>
        <v/>
      </c>
      <c r="V9" s="7" t="n">
        <v>0</v>
      </c>
      <c r="W9" s="7">
        <f>O9-U9</f>
        <v/>
      </c>
      <c r="X9" s="7" t="n">
        <v>1</v>
      </c>
      <c r="Y9" s="7" t="n">
        <v>13142.51</v>
      </c>
      <c r="Z9" s="7" t="n">
        <v>8</v>
      </c>
      <c r="AA9" s="7" t="n">
        <v>0</v>
      </c>
      <c r="AB9" s="7" t="n">
        <v>0</v>
      </c>
      <c r="AC9" s="7" t="n">
        <v>4</v>
      </c>
      <c r="AD9" s="7" t="n">
        <v>7</v>
      </c>
      <c r="AE9" s="7">
        <f>ROUND(AD9*BF9/100,0)*100</f>
        <v/>
      </c>
      <c r="AF9" s="7" t="n">
        <v>0</v>
      </c>
      <c r="AG9" s="7">
        <f>Y9-AE9</f>
        <v/>
      </c>
      <c r="AH9" s="7" t="n">
        <v>2</v>
      </c>
      <c r="AI9" s="7" t="n">
        <v>11800</v>
      </c>
      <c r="AJ9" s="7" t="n">
        <v>8</v>
      </c>
      <c r="AK9" s="7" t="n">
        <v>0</v>
      </c>
      <c r="AL9" s="7" t="n">
        <v>0</v>
      </c>
      <c r="AM9" s="7" t="n">
        <v>0</v>
      </c>
      <c r="AN9" s="7" t="n">
        <v>7</v>
      </c>
      <c r="AO9" s="7">
        <f>ROUND(AN9*BF9/100,0)*100</f>
        <v/>
      </c>
      <c r="AP9" s="7" t="n">
        <v>0</v>
      </c>
      <c r="AQ9" s="7">
        <f>AI9-AO9</f>
        <v/>
      </c>
      <c r="AR9" s="7" t="n">
        <v>0</v>
      </c>
      <c r="AS9" s="6" t="n"/>
      <c r="AT9" s="7">
        <f>SUM(J9,T9,AD9,AN9)</f>
        <v/>
      </c>
      <c r="AU9" s="7">
        <f>SUM(F9,P9,Z9,AJ9)</f>
        <v/>
      </c>
      <c r="AV9" s="7">
        <f>SUM(N9,X9,AH9,AR9)</f>
        <v/>
      </c>
      <c r="AW9" s="7">
        <f>SUM(L9,V9,AF9,AP9)</f>
        <v/>
      </c>
      <c r="AX9" s="7">
        <f>SUM(I9,S9,AC9,AM9)</f>
        <v/>
      </c>
      <c r="AY9" s="7" t="n">
        <v>0</v>
      </c>
      <c r="AZ9" s="7">
        <f>SUM(H9,R9,AB9,AL9)</f>
        <v/>
      </c>
      <c r="BA9" s="7">
        <f>SUM(K9,U9,AE9,AO9)</f>
        <v/>
      </c>
      <c r="BB9" s="7">
        <f>SUM(E9,O9,Y9,AI9)</f>
        <v/>
      </c>
      <c r="BC9" s="7">
        <f>SUM(G9,Q9,AA9,AK9)</f>
        <v/>
      </c>
      <c r="BD9" s="7" t="n">
        <v>0</v>
      </c>
      <c r="BE9" s="7">
        <f>BB9+BC9+BD9</f>
        <v/>
      </c>
      <c r="BF9" s="7" t="n">
        <v>1391.704545454545</v>
      </c>
      <c r="BG9" s="7">
        <f>BE9/28*28</f>
        <v/>
      </c>
      <c r="BH9" s="7">
        <f>IFERROR(BB9/AU9,0)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1361.25</v>
      </c>
      <c r="F10" s="7" t="n">
        <v>1</v>
      </c>
      <c r="G10" s="7" t="n">
        <v>0</v>
      </c>
      <c r="H10" s="7" t="n">
        <v>0</v>
      </c>
      <c r="I10" s="7" t="n">
        <v>4</v>
      </c>
      <c r="J10" s="7" t="n">
        <v>4</v>
      </c>
      <c r="K10" s="7">
        <f>ROUND(J10*BF10/100,0)*100</f>
        <v/>
      </c>
      <c r="L10" s="7" t="n">
        <v>0</v>
      </c>
      <c r="M10" s="7">
        <f>E10-K10</f>
        <v/>
      </c>
      <c r="N10" s="7" t="n">
        <v>0</v>
      </c>
      <c r="O10" s="7" t="n">
        <v>3251.25</v>
      </c>
      <c r="P10" s="7" t="n">
        <v>2</v>
      </c>
      <c r="Q10" s="7" t="n">
        <v>990</v>
      </c>
      <c r="R10" s="7" t="n">
        <v>1</v>
      </c>
      <c r="S10" s="7" t="n">
        <v>3</v>
      </c>
      <c r="T10" s="7" t="n">
        <v>4</v>
      </c>
      <c r="U10" s="7">
        <f>ROUND(T10*BF10/100,0)*100</f>
        <v/>
      </c>
      <c r="V10" s="7" t="n">
        <v>0</v>
      </c>
      <c r="W10" s="7">
        <f>O10-U10</f>
        <v/>
      </c>
      <c r="X10" s="7" t="n">
        <v>0</v>
      </c>
      <c r="Y10" s="7" t="n">
        <v>7825.5</v>
      </c>
      <c r="Z10" s="7" t="n">
        <v>5</v>
      </c>
      <c r="AA10" s="7" t="n">
        <v>0</v>
      </c>
      <c r="AB10" s="7" t="n">
        <v>0</v>
      </c>
      <c r="AC10" s="7" t="n">
        <v>1</v>
      </c>
      <c r="AD10" s="7" t="n">
        <v>4</v>
      </c>
      <c r="AE10" s="7">
        <f>ROUND(AD10*BF10/100,0)*100</f>
        <v/>
      </c>
      <c r="AF10" s="7" t="n">
        <v>0</v>
      </c>
      <c r="AG10" s="7">
        <f>Y10-AE10</f>
        <v/>
      </c>
      <c r="AH10" s="7" t="n">
        <v>0</v>
      </c>
      <c r="AI10" s="7" t="n">
        <v>6804</v>
      </c>
      <c r="AJ10" s="7" t="n">
        <v>4</v>
      </c>
      <c r="AK10" s="7" t="n">
        <v>0</v>
      </c>
      <c r="AL10" s="7" t="n">
        <v>0</v>
      </c>
      <c r="AM10" s="7" t="n">
        <v>0</v>
      </c>
      <c r="AN10" s="7" t="n">
        <v>4</v>
      </c>
      <c r="AO10" s="7">
        <f>ROUND(AN10*BF10/100,0)*100</f>
        <v/>
      </c>
      <c r="AP10" s="7" t="n">
        <v>0</v>
      </c>
      <c r="AQ10" s="7">
        <f>AI10-AO10</f>
        <v/>
      </c>
      <c r="AR10" s="7" t="n">
        <v>0</v>
      </c>
      <c r="AS10" s="6" t="n"/>
      <c r="AT10" s="7">
        <f>SUM(J10,T10,AD10,AN10)</f>
        <v/>
      </c>
      <c r="AU10" s="7">
        <f>SUM(F10,P10,Z10,AJ10)</f>
        <v/>
      </c>
      <c r="AV10" s="7">
        <f>SUM(N10,X10,AH10,AR10)</f>
        <v/>
      </c>
      <c r="AW10" s="7">
        <f>SUM(L10,V10,AF10,AP10)</f>
        <v/>
      </c>
      <c r="AX10" s="7">
        <f>SUM(I10,S10,AC10,AM10)</f>
        <v/>
      </c>
      <c r="AY10" s="7" t="n">
        <v>0</v>
      </c>
      <c r="AZ10" s="7">
        <f>SUM(H10,R10,AB10,AL10)</f>
        <v/>
      </c>
      <c r="BA10" s="7">
        <f>SUM(K10,U10,AE10,AO10)</f>
        <v/>
      </c>
      <c r="BB10" s="7">
        <f>SUM(E10,O10,Y10,AI10)</f>
        <v/>
      </c>
      <c r="BC10" s="7">
        <f>SUM(G10,Q10,AA10,AK10)</f>
        <v/>
      </c>
      <c r="BD10" s="7" t="n">
        <v>0</v>
      </c>
      <c r="BE10" s="7">
        <f>BB10+BC10+BD10</f>
        <v/>
      </c>
      <c r="BF10" s="7" t="n">
        <v>82.5</v>
      </c>
      <c r="BG10" s="7">
        <f>BE10/28*28</f>
        <v/>
      </c>
      <c r="BH10" s="7">
        <f>IFERROR(BB10/AU10,0)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16081.4</v>
      </c>
      <c r="F11" s="7" t="n">
        <v>7</v>
      </c>
      <c r="G11" s="7" t="n">
        <v>0</v>
      </c>
      <c r="H11" s="7" t="n">
        <v>0</v>
      </c>
      <c r="I11" s="7" t="n">
        <v>0</v>
      </c>
      <c r="J11" s="7" t="n">
        <v>7</v>
      </c>
      <c r="K11" s="7">
        <f>ROUND(J11*BF11/100,0)*100</f>
        <v/>
      </c>
      <c r="L11" s="7" t="n">
        <v>0</v>
      </c>
      <c r="M11" s="7">
        <f>E11-K11</f>
        <v/>
      </c>
      <c r="N11" s="7" t="n">
        <v>0</v>
      </c>
      <c r="O11" s="7" t="n">
        <v>13586.4</v>
      </c>
      <c r="P11" s="7" t="n">
        <v>6</v>
      </c>
      <c r="Q11" s="7" t="n">
        <v>0</v>
      </c>
      <c r="R11" s="7" t="n">
        <v>0</v>
      </c>
      <c r="S11" s="7" t="n">
        <v>0</v>
      </c>
      <c r="T11" s="7" t="n">
        <v>7</v>
      </c>
      <c r="U11" s="7">
        <f>ROUND(T11*BF11/100,0)*100</f>
        <v/>
      </c>
      <c r="V11" s="7" t="n">
        <v>0</v>
      </c>
      <c r="W11" s="7">
        <f>O11-U11</f>
        <v/>
      </c>
      <c r="X11" s="7" t="n">
        <v>0</v>
      </c>
      <c r="Y11" s="7" t="n">
        <v>7830</v>
      </c>
      <c r="Z11" s="7" t="n">
        <v>3</v>
      </c>
      <c r="AA11" s="7" t="n">
        <v>0</v>
      </c>
      <c r="AB11" s="7" t="n">
        <v>0</v>
      </c>
      <c r="AC11" s="7" t="n">
        <v>0</v>
      </c>
      <c r="AD11" s="7" t="n">
        <v>7</v>
      </c>
      <c r="AE11" s="7">
        <f>ROUND(AD11*BF11/100,0)*100</f>
        <v/>
      </c>
      <c r="AF11" s="7" t="n">
        <v>0</v>
      </c>
      <c r="AG11" s="7">
        <f>Y11-AE11</f>
        <v/>
      </c>
      <c r="AH11" s="7" t="n">
        <v>0</v>
      </c>
      <c r="AI11" s="7" t="n">
        <v>18441.4</v>
      </c>
      <c r="AJ11" s="7" t="n">
        <v>8</v>
      </c>
      <c r="AK11" s="7" t="n">
        <v>0</v>
      </c>
      <c r="AL11" s="7" t="n">
        <v>0</v>
      </c>
      <c r="AM11" s="7" t="n">
        <v>0</v>
      </c>
      <c r="AN11" s="7" t="n">
        <v>7</v>
      </c>
      <c r="AO11" s="7">
        <f>ROUND(AN11*BF11/100,0)*100</f>
        <v/>
      </c>
      <c r="AP11" s="7" t="n">
        <v>0</v>
      </c>
      <c r="AQ11" s="7">
        <f>AI11-AO11</f>
        <v/>
      </c>
      <c r="AR11" s="7" t="n">
        <v>0</v>
      </c>
      <c r="AS11" s="6" t="n"/>
      <c r="AT11" s="7">
        <f>SUM(J11,T11,AD11,AN11)</f>
        <v/>
      </c>
      <c r="AU11" s="7">
        <f>SUM(F11,P11,Z11,AJ11)</f>
        <v/>
      </c>
      <c r="AV11" s="7">
        <f>SUM(N11,X11,AH11,AR11)</f>
        <v/>
      </c>
      <c r="AW11" s="7">
        <f>SUM(L11,V11,AF11,AP11)</f>
        <v/>
      </c>
      <c r="AX11" s="7">
        <f>SUM(I11,S11,AC11,AM11)</f>
        <v/>
      </c>
      <c r="AY11" s="7" t="n">
        <v>0</v>
      </c>
      <c r="AZ11" s="7">
        <f>SUM(H11,R11,AB11,AL11)</f>
        <v/>
      </c>
      <c r="BA11" s="7">
        <f>SUM(K11,U11,AE11,AO11)</f>
        <v/>
      </c>
      <c r="BB11" s="7">
        <f>SUM(E11,O11,Y11,AI11)</f>
        <v/>
      </c>
      <c r="BC11" s="7">
        <f>SUM(G11,Q11,AA11,AK11)</f>
        <v/>
      </c>
      <c r="BD11" s="7" t="n">
        <v>0</v>
      </c>
      <c r="BE11" s="7">
        <f>BB11+BC11+BD11</f>
        <v/>
      </c>
      <c r="BF11" s="7" t="n">
        <v>2192.847619047619</v>
      </c>
      <c r="BG11" s="7">
        <f>BE11/28*28</f>
        <v/>
      </c>
      <c r="BH11" s="7">
        <f>IFERROR(BB11/AU11,0)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31114.5</v>
      </c>
      <c r="F12" s="7" t="n">
        <v>19</v>
      </c>
      <c r="G12" s="7" t="n">
        <v>0</v>
      </c>
      <c r="H12" s="7" t="n">
        <v>0</v>
      </c>
      <c r="I12" s="7" t="n">
        <v>0</v>
      </c>
      <c r="J12" s="7" t="n">
        <v>20</v>
      </c>
      <c r="K12" s="7">
        <f>ROUND(J12*BF12/100,0)*100</f>
        <v/>
      </c>
      <c r="L12" s="7" t="n">
        <v>0</v>
      </c>
      <c r="M12" s="7">
        <f>E12-K12</f>
        <v/>
      </c>
      <c r="N12" s="7" t="n">
        <v>0</v>
      </c>
      <c r="O12" s="7" t="n">
        <v>21464.5</v>
      </c>
      <c r="P12" s="7" t="n">
        <v>13</v>
      </c>
      <c r="Q12" s="7" t="n">
        <v>0</v>
      </c>
      <c r="R12" s="7" t="n">
        <v>0</v>
      </c>
      <c r="S12" s="7" t="n">
        <v>0</v>
      </c>
      <c r="T12" s="7" t="n">
        <v>20</v>
      </c>
      <c r="U12" s="7">
        <f>ROUND(T12*BF12/100,0)*100</f>
        <v/>
      </c>
      <c r="V12" s="7" t="n">
        <v>0</v>
      </c>
      <c r="W12" s="7">
        <f>O12-U12</f>
        <v/>
      </c>
      <c r="X12" s="7" t="n">
        <v>0</v>
      </c>
      <c r="Y12" s="7" t="n">
        <v>19819.5</v>
      </c>
      <c r="Z12" s="7" t="n">
        <v>12</v>
      </c>
      <c r="AA12" s="7" t="n">
        <v>0</v>
      </c>
      <c r="AB12" s="7" t="n">
        <v>0</v>
      </c>
      <c r="AC12" s="7" t="n">
        <v>2</v>
      </c>
      <c r="AD12" s="7" t="n">
        <v>20</v>
      </c>
      <c r="AE12" s="7">
        <f>ROUND(AD12*BF12/100,0)*100</f>
        <v/>
      </c>
      <c r="AF12" s="7" t="n">
        <v>0</v>
      </c>
      <c r="AG12" s="7">
        <f>Y12-AE12</f>
        <v/>
      </c>
      <c r="AH12" s="7" t="n">
        <v>1</v>
      </c>
      <c r="AI12" s="7" t="n">
        <v>22828.5</v>
      </c>
      <c r="AJ12" s="7" t="n">
        <v>15</v>
      </c>
      <c r="AK12" s="7" t="n">
        <v>0</v>
      </c>
      <c r="AL12" s="7" t="n">
        <v>0</v>
      </c>
      <c r="AM12" s="7" t="n">
        <v>0</v>
      </c>
      <c r="AN12" s="7" t="n">
        <v>20</v>
      </c>
      <c r="AO12" s="7">
        <f>ROUND(AN12*BF12/100,0)*100</f>
        <v/>
      </c>
      <c r="AP12" s="7" t="n">
        <v>0</v>
      </c>
      <c r="AQ12" s="7">
        <f>AI12-AO12</f>
        <v/>
      </c>
      <c r="AR12" s="7" t="n">
        <v>1</v>
      </c>
      <c r="AS12" s="6" t="n"/>
      <c r="AT12" s="7">
        <f>SUM(J12,T12,AD12,AN12)</f>
        <v/>
      </c>
      <c r="AU12" s="7">
        <f>SUM(F12,P12,Z12,AJ12)</f>
        <v/>
      </c>
      <c r="AV12" s="7">
        <f>SUM(N12,X12,AH12,AR12)</f>
        <v/>
      </c>
      <c r="AW12" s="7">
        <f>SUM(L12,V12,AF12,AP12)</f>
        <v/>
      </c>
      <c r="AX12" s="7">
        <f>SUM(I12,S12,AC12,AM12)</f>
        <v/>
      </c>
      <c r="AY12" s="7" t="n">
        <v>0</v>
      </c>
      <c r="AZ12" s="7">
        <f>SUM(H12,R12,AB12,AL12)</f>
        <v/>
      </c>
      <c r="BA12" s="7">
        <f>SUM(K12,U12,AE12,AO12)</f>
        <v/>
      </c>
      <c r="BB12" s="7">
        <f>SUM(E12,O12,Y12,AI12)</f>
        <v/>
      </c>
      <c r="BC12" s="7">
        <f>SUM(G12,Q12,AA12,AK12)</f>
        <v/>
      </c>
      <c r="BD12" s="7" t="n">
        <v>0</v>
      </c>
      <c r="BE12" s="7">
        <f>BB12+BC12+BD12</f>
        <v/>
      </c>
      <c r="BF12" s="7" t="n">
        <v>1443.377049180328</v>
      </c>
      <c r="BG12" s="7">
        <f>BE12/28*28</f>
        <v/>
      </c>
      <c r="BH12" s="7">
        <f>IFERROR(BB12/AU12,0)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13507.25</v>
      </c>
      <c r="F13" s="7" t="n">
        <v>9</v>
      </c>
      <c r="G13" s="7" t="n">
        <v>0</v>
      </c>
      <c r="H13" s="7" t="n">
        <v>0</v>
      </c>
      <c r="I13" s="7" t="n">
        <v>2</v>
      </c>
      <c r="J13" s="7" t="n">
        <v>9</v>
      </c>
      <c r="K13" s="7">
        <f>ROUND(J13*BF13/100,0)*100</f>
        <v/>
      </c>
      <c r="L13" s="7" t="n">
        <v>0</v>
      </c>
      <c r="M13" s="7">
        <f>E13-K13</f>
        <v/>
      </c>
      <c r="N13" s="7" t="n">
        <v>0</v>
      </c>
      <c r="O13" s="7" t="n">
        <v>13781.75</v>
      </c>
      <c r="P13" s="7" t="n">
        <v>9</v>
      </c>
      <c r="Q13" s="7" t="n">
        <v>0</v>
      </c>
      <c r="R13" s="7" t="n">
        <v>0</v>
      </c>
      <c r="S13" s="7" t="n">
        <v>0</v>
      </c>
      <c r="T13" s="7" t="n">
        <v>9</v>
      </c>
      <c r="U13" s="7">
        <f>ROUND(T13*BF13/100,0)*100</f>
        <v/>
      </c>
      <c r="V13" s="7" t="n">
        <v>0</v>
      </c>
      <c r="W13" s="7">
        <f>O13-U13</f>
        <v/>
      </c>
      <c r="X13" s="7" t="n">
        <v>0</v>
      </c>
      <c r="Y13" s="7" t="n">
        <v>19656</v>
      </c>
      <c r="Z13" s="7" t="n">
        <v>13</v>
      </c>
      <c r="AA13" s="7" t="n">
        <v>2060</v>
      </c>
      <c r="AB13" s="7" t="n">
        <v>2</v>
      </c>
      <c r="AC13" s="7" t="n">
        <v>1</v>
      </c>
      <c r="AD13" s="7" t="n">
        <v>9</v>
      </c>
      <c r="AE13" s="7">
        <f>ROUND(AD13*BF13/100,0)*100</f>
        <v/>
      </c>
      <c r="AF13" s="7" t="n">
        <v>0</v>
      </c>
      <c r="AG13" s="7">
        <f>Y13-AE13</f>
        <v/>
      </c>
      <c r="AH13" s="7" t="n">
        <v>1</v>
      </c>
      <c r="AI13" s="7" t="n">
        <v>16435</v>
      </c>
      <c r="AJ13" s="7" t="n">
        <v>12</v>
      </c>
      <c r="AK13" s="7" t="n">
        <v>1030</v>
      </c>
      <c r="AL13" s="7" t="n">
        <v>1</v>
      </c>
      <c r="AM13" s="7" t="n">
        <v>1</v>
      </c>
      <c r="AN13" s="7" t="n">
        <v>9</v>
      </c>
      <c r="AO13" s="7">
        <f>ROUND(AN13*BF13/100,0)*100</f>
        <v/>
      </c>
      <c r="AP13" s="7" t="n">
        <v>0</v>
      </c>
      <c r="AQ13" s="7">
        <f>AI13-AO13</f>
        <v/>
      </c>
      <c r="AR13" s="7" t="n">
        <v>4</v>
      </c>
      <c r="AS13" s="6" t="n"/>
      <c r="AT13" s="7">
        <f>SUM(J13,T13,AD13,AN13)</f>
        <v/>
      </c>
      <c r="AU13" s="7">
        <f>SUM(F13,P13,Z13,AJ13)</f>
        <v/>
      </c>
      <c r="AV13" s="7">
        <f>SUM(N13,X13,AH13,AR13)</f>
        <v/>
      </c>
      <c r="AW13" s="7">
        <f>SUM(L13,V13,AF13,AP13)</f>
        <v/>
      </c>
      <c r="AX13" s="7">
        <f>SUM(I13,S13,AC13,AM13)</f>
        <v/>
      </c>
      <c r="AY13" s="7" t="n">
        <v>0</v>
      </c>
      <c r="AZ13" s="7">
        <f>SUM(H13,R13,AB13,AL13)</f>
        <v/>
      </c>
      <c r="BA13" s="7">
        <f>SUM(K13,U13,AE13,AO13)</f>
        <v/>
      </c>
      <c r="BB13" s="7">
        <f>SUM(E13,O13,Y13,AI13)</f>
        <v/>
      </c>
      <c r="BC13" s="7">
        <f>SUM(G13,Q13,AA13,AK13)</f>
        <v/>
      </c>
      <c r="BD13" s="7" t="n">
        <v>0</v>
      </c>
      <c r="BE13" s="7">
        <f>BB13+BC13+BD13</f>
        <v/>
      </c>
      <c r="BF13" s="7" t="n">
        <v>1175.428571428571</v>
      </c>
      <c r="BG13" s="7">
        <f>BE13/28*28</f>
        <v/>
      </c>
      <c r="BH13" s="7">
        <f>IFERROR(BB13/AU13,0)</f>
        <v/>
      </c>
    </row>
    <row r="14">
      <c r="A14" s="6" t="n">
        <v>8</v>
      </c>
      <c r="B14" s="6" t="inlineStr">
        <is>
          <t>2026-01-02</t>
        </is>
      </c>
      <c r="C14" s="6" t="inlineStr">
        <is>
          <t>ПТ</t>
        </is>
      </c>
      <c r="D14" s="6" t="inlineStr">
        <is>
          <t>Кийко Меланья Максимовна</t>
        </is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>
        <f>ROUND(J14*BF14/100,0)*100</f>
        <v/>
      </c>
      <c r="L14" s="7" t="n">
        <v>0</v>
      </c>
      <c r="M14" s="7">
        <f>E14-K14</f>
        <v/>
      </c>
      <c r="N14" s="7" t="n">
        <v>0</v>
      </c>
      <c r="O14" s="7" t="n">
        <v>0</v>
      </c>
      <c r="P14" s="7" t="n">
        <v>0</v>
      </c>
      <c r="Q14" s="7" t="n">
        <v>0</v>
      </c>
      <c r="R14" s="7" t="n">
        <v>0</v>
      </c>
      <c r="S14" s="7" t="n">
        <v>0</v>
      </c>
      <c r="T14" s="7" t="n">
        <v>0</v>
      </c>
      <c r="U14" s="7">
        <f>ROUND(T14*BF14/100,0)*100</f>
        <v/>
      </c>
      <c r="V14" s="7" t="n">
        <v>0</v>
      </c>
      <c r="W14" s="7">
        <f>O14-U14</f>
        <v/>
      </c>
      <c r="X14" s="7" t="n">
        <v>0</v>
      </c>
      <c r="Y14" s="7" t="n">
        <v>0</v>
      </c>
      <c r="Z14" s="7" t="n">
        <v>0</v>
      </c>
      <c r="AA14" s="7" t="n">
        <v>0</v>
      </c>
      <c r="AB14" s="7" t="n">
        <v>0</v>
      </c>
      <c r="AC14" s="7" t="n">
        <v>0</v>
      </c>
      <c r="AD14" s="7" t="n">
        <v>0</v>
      </c>
      <c r="AE14" s="7">
        <f>ROUND(AD14*BF14/100,0)*100</f>
        <v/>
      </c>
      <c r="AF14" s="7" t="n">
        <v>0</v>
      </c>
      <c r="AG14" s="7">
        <f>Y14-AE14</f>
        <v/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1</v>
      </c>
      <c r="AN14" s="7" t="n">
        <v>0</v>
      </c>
      <c r="AO14" s="7">
        <f>ROUND(AN14*BF14/100,0)*100</f>
        <v/>
      </c>
      <c r="AP14" s="7" t="n">
        <v>0</v>
      </c>
      <c r="AQ14" s="7">
        <f>AI14-AO14</f>
        <v/>
      </c>
      <c r="AR14" s="7" t="n">
        <v>0</v>
      </c>
      <c r="AS14" s="6" t="n"/>
      <c r="AT14" s="7">
        <f>SUM(J14,T14,AD14,AN14)</f>
        <v/>
      </c>
      <c r="AU14" s="7">
        <f>SUM(F14,P14,Z14,AJ14)</f>
        <v/>
      </c>
      <c r="AV14" s="7">
        <f>SUM(N14,X14,AH14,AR14)</f>
        <v/>
      </c>
      <c r="AW14" s="7">
        <f>SUM(L14,V14,AF14,AP14)</f>
        <v/>
      </c>
      <c r="AX14" s="7">
        <f>SUM(I14,S14,AC14,AM14)</f>
        <v/>
      </c>
      <c r="AY14" s="7" t="n">
        <v>0</v>
      </c>
      <c r="AZ14" s="7">
        <f>SUM(H14,R14,AB14,AL14)</f>
        <v/>
      </c>
      <c r="BA14" s="7">
        <f>SUM(K14,U14,AE14,AO14)</f>
        <v/>
      </c>
      <c r="BB14" s="7">
        <f>SUM(E14,O14,Y14,AI14)</f>
        <v/>
      </c>
      <c r="BC14" s="7">
        <f>SUM(G14,Q14,AA14,AK14)</f>
        <v/>
      </c>
      <c r="BD14" s="7" t="n">
        <v>0</v>
      </c>
      <c r="BE14" s="7">
        <f>BB14+BC14+BD14</f>
        <v/>
      </c>
      <c r="BF14" s="7" t="n">
        <v>0</v>
      </c>
      <c r="BG14" s="7">
        <f>BE14/28*28</f>
        <v/>
      </c>
      <c r="BH14" s="7">
        <f>IFERROR(BB14/AU14,0)</f>
        <v/>
      </c>
    </row>
    <row r="15">
      <c r="A15" s="6" t="n">
        <v>9</v>
      </c>
      <c r="B15" s="6" t="inlineStr">
        <is>
          <t>2025-08-01</t>
        </is>
      </c>
      <c r="C15" s="6" t="inlineStr">
        <is>
          <t>ПТ</t>
        </is>
      </c>
      <c r="D15" s="6" t="inlineStr">
        <is>
          <t>Корнеев Иван Викторович</t>
        </is>
      </c>
      <c r="E15" s="7" t="n">
        <v>33078.5</v>
      </c>
      <c r="F15" s="7" t="n">
        <v>21</v>
      </c>
      <c r="G15" s="7" t="n">
        <v>990</v>
      </c>
      <c r="H15" s="7" t="n">
        <v>1</v>
      </c>
      <c r="I15" s="7" t="n">
        <v>1</v>
      </c>
      <c r="J15" s="7" t="n">
        <v>29</v>
      </c>
      <c r="K15" s="7">
        <f>ROUND(J15*BF15/100,0)*100</f>
        <v/>
      </c>
      <c r="L15" s="7" t="n">
        <v>0</v>
      </c>
      <c r="M15" s="7">
        <f>E15-K15</f>
        <v/>
      </c>
      <c r="N15" s="7" t="n">
        <v>2</v>
      </c>
      <c r="O15" s="7" t="n">
        <v>34260.75</v>
      </c>
      <c r="P15" s="7" t="n">
        <v>21</v>
      </c>
      <c r="Q15" s="7" t="n">
        <v>0</v>
      </c>
      <c r="R15" s="7" t="n">
        <v>0</v>
      </c>
      <c r="S15" s="7" t="n">
        <v>2</v>
      </c>
      <c r="T15" s="7" t="n">
        <v>29</v>
      </c>
      <c r="U15" s="7">
        <f>ROUND(T15*BF15/100,0)*100</f>
        <v/>
      </c>
      <c r="V15" s="7" t="n">
        <v>0</v>
      </c>
      <c r="W15" s="7">
        <f>O15-U15</f>
        <v/>
      </c>
      <c r="X15" s="7" t="n">
        <v>4</v>
      </c>
      <c r="Y15" s="7" t="n">
        <v>30033.75</v>
      </c>
      <c r="Z15" s="7" t="n">
        <v>18</v>
      </c>
      <c r="AA15" s="7" t="n">
        <v>0</v>
      </c>
      <c r="AB15" s="7" t="n">
        <v>0</v>
      </c>
      <c r="AC15" s="7" t="n">
        <v>3</v>
      </c>
      <c r="AD15" s="7" t="n">
        <v>29</v>
      </c>
      <c r="AE15" s="7">
        <f>ROUND(AD15*BF15/100,0)*100</f>
        <v/>
      </c>
      <c r="AF15" s="7" t="n">
        <v>0</v>
      </c>
      <c r="AG15" s="7">
        <f>Y15-AE15</f>
        <v/>
      </c>
      <c r="AH15" s="7" t="n">
        <v>2</v>
      </c>
      <c r="AI15" s="7" t="n">
        <v>28101.75</v>
      </c>
      <c r="AJ15" s="7" t="n">
        <v>20</v>
      </c>
      <c r="AK15" s="7" t="n">
        <v>0</v>
      </c>
      <c r="AL15" s="7" t="n">
        <v>0</v>
      </c>
      <c r="AM15" s="7" t="n">
        <v>0</v>
      </c>
      <c r="AN15" s="7" t="n">
        <v>29</v>
      </c>
      <c r="AO15" s="7">
        <f>ROUND(AN15*BF15/100,0)*100</f>
        <v/>
      </c>
      <c r="AP15" s="7" t="n">
        <v>0</v>
      </c>
      <c r="AQ15" s="7">
        <f>AI15-AO15</f>
        <v/>
      </c>
      <c r="AR15" s="7" t="n">
        <v>2</v>
      </c>
      <c r="AS15" s="6" t="n"/>
      <c r="AT15" s="7">
        <f>SUM(J15,T15,AD15,AN15)</f>
        <v/>
      </c>
      <c r="AU15" s="7">
        <f>SUM(F15,P15,Z15,AJ15)</f>
        <v/>
      </c>
      <c r="AV15" s="7">
        <f>SUM(N15,X15,AH15,AR15)</f>
        <v/>
      </c>
      <c r="AW15" s="7">
        <f>SUM(L15,V15,AF15,AP15)</f>
        <v/>
      </c>
      <c r="AX15" s="7">
        <f>SUM(I15,S15,AC15,AM15)</f>
        <v/>
      </c>
      <c r="AY15" s="7" t="n">
        <v>0</v>
      </c>
      <c r="AZ15" s="7">
        <f>SUM(H15,R15,AB15,AL15)</f>
        <v/>
      </c>
      <c r="BA15" s="7">
        <f>SUM(K15,U15,AE15,AO15)</f>
        <v/>
      </c>
      <c r="BB15" s="7">
        <f>SUM(E15,O15,Y15,AI15)</f>
        <v/>
      </c>
      <c r="BC15" s="7">
        <f>SUM(G15,Q15,AA15,AK15)</f>
        <v/>
      </c>
      <c r="BD15" s="7" t="n">
        <v>0</v>
      </c>
      <c r="BE15" s="7">
        <f>BB15+BC15+BD15</f>
        <v/>
      </c>
      <c r="BF15" s="7" t="n">
        <v>1270.727777777778</v>
      </c>
      <c r="BG15" s="7">
        <f>BE15/28*28</f>
        <v/>
      </c>
      <c r="BH15" s="7">
        <f>IFERROR(BB15/AU15,0)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Пирогов Илья Дмитриевич</t>
        </is>
      </c>
      <c r="E16" s="7" t="n">
        <v>20919.17</v>
      </c>
      <c r="F16" s="7" t="n">
        <v>15</v>
      </c>
      <c r="G16" s="7" t="n">
        <v>0</v>
      </c>
      <c r="H16" s="7" t="n">
        <v>0</v>
      </c>
      <c r="I16" s="7" t="n">
        <v>4</v>
      </c>
      <c r="J16" s="7" t="n">
        <v>12</v>
      </c>
      <c r="K16" s="7">
        <f>ROUND(J16*BF16/100,0)*100</f>
        <v/>
      </c>
      <c r="L16" s="7" t="n">
        <v>0</v>
      </c>
      <c r="M16" s="7">
        <f>E16-K16</f>
        <v/>
      </c>
      <c r="N16" s="7" t="n">
        <v>0</v>
      </c>
      <c r="O16" s="7" t="n">
        <v>15343.34</v>
      </c>
      <c r="P16" s="7" t="n">
        <v>10</v>
      </c>
      <c r="Q16" s="7" t="n">
        <v>0</v>
      </c>
      <c r="R16" s="7" t="n">
        <v>0</v>
      </c>
      <c r="S16" s="7" t="n">
        <v>1</v>
      </c>
      <c r="T16" s="7" t="n">
        <v>12</v>
      </c>
      <c r="U16" s="7">
        <f>ROUND(T16*BF16/100,0)*100</f>
        <v/>
      </c>
      <c r="V16" s="7" t="n">
        <v>0</v>
      </c>
      <c r="W16" s="7">
        <f>O16-U16</f>
        <v/>
      </c>
      <c r="X16" s="7" t="n">
        <v>1</v>
      </c>
      <c r="Y16" s="7" t="n">
        <v>18476.67</v>
      </c>
      <c r="Z16" s="7" t="n">
        <v>13</v>
      </c>
      <c r="AA16" s="7" t="n">
        <v>0</v>
      </c>
      <c r="AB16" s="7" t="n">
        <v>0</v>
      </c>
      <c r="AC16" s="7" t="n">
        <v>3</v>
      </c>
      <c r="AD16" s="7" t="n">
        <v>12</v>
      </c>
      <c r="AE16" s="7">
        <f>ROUND(AD16*BF16/100,0)*100</f>
        <v/>
      </c>
      <c r="AF16" s="7" t="n">
        <v>0</v>
      </c>
      <c r="AG16" s="7">
        <f>Y16-AE16</f>
        <v/>
      </c>
      <c r="AH16" s="7" t="n">
        <v>1</v>
      </c>
      <c r="AI16" s="7" t="n">
        <v>18930.83</v>
      </c>
      <c r="AJ16" s="7" t="n">
        <v>13</v>
      </c>
      <c r="AK16" s="7" t="n">
        <v>0</v>
      </c>
      <c r="AL16" s="7" t="n">
        <v>0</v>
      </c>
      <c r="AM16" s="7" t="n">
        <v>0</v>
      </c>
      <c r="AN16" s="7" t="n">
        <v>12</v>
      </c>
      <c r="AO16" s="7">
        <f>ROUND(AN16*BF16/100,0)*100</f>
        <v/>
      </c>
      <c r="AP16" s="7" t="n">
        <v>0</v>
      </c>
      <c r="AQ16" s="7">
        <f>AI16-AO16</f>
        <v/>
      </c>
      <c r="AR16" s="7" t="n">
        <v>1</v>
      </c>
      <c r="AS16" s="6" t="n"/>
      <c r="AT16" s="7">
        <f>SUM(J16,T16,AD16,AN16)</f>
        <v/>
      </c>
      <c r="AU16" s="7">
        <f>SUM(F16,P16,Z16,AJ16)</f>
        <v/>
      </c>
      <c r="AV16" s="7">
        <f>SUM(N16,X16,AH16,AR16)</f>
        <v/>
      </c>
      <c r="AW16" s="7">
        <f>SUM(L16,V16,AF16,AP16)</f>
        <v/>
      </c>
      <c r="AX16" s="7">
        <f>SUM(I16,S16,AC16,AM16)</f>
        <v/>
      </c>
      <c r="AY16" s="7" t="n">
        <v>0</v>
      </c>
      <c r="AZ16" s="7">
        <f>SUM(H16,R16,AB16,AL16)</f>
        <v/>
      </c>
      <c r="BA16" s="7">
        <f>SUM(K16,U16,AE16,AO16)</f>
        <v/>
      </c>
      <c r="BB16" s="7">
        <f>SUM(E16,O16,Y16,AI16)</f>
        <v/>
      </c>
      <c r="BC16" s="7">
        <f>SUM(G16,Q16,AA16,AK16)</f>
        <v/>
      </c>
      <c r="BD16" s="7" t="n">
        <v>0</v>
      </c>
      <c r="BE16" s="7">
        <f>BB16+BC16+BD16</f>
        <v/>
      </c>
      <c r="BF16" s="7" t="n">
        <v>1278.352564102564</v>
      </c>
      <c r="BG16" s="7">
        <f>BE16/28*28</f>
        <v/>
      </c>
      <c r="BH16" s="7">
        <f>IFERROR(BB16/AU16,0)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Рочев Игорь Алексеевич</t>
        </is>
      </c>
      <c r="E17" s="7" t="n">
        <v>42943.5</v>
      </c>
      <c r="F17" s="7" t="n">
        <v>24</v>
      </c>
      <c r="G17" s="7" t="n">
        <v>0</v>
      </c>
      <c r="H17" s="7" t="n">
        <v>0</v>
      </c>
      <c r="I17" s="7" t="n">
        <v>0</v>
      </c>
      <c r="J17" s="7" t="n">
        <v>34</v>
      </c>
      <c r="K17" s="7">
        <f>ROUND(J17*BF17/100,0)*100</f>
        <v/>
      </c>
      <c r="L17" s="7" t="n">
        <v>0</v>
      </c>
      <c r="M17" s="7">
        <f>E17-K17</f>
        <v/>
      </c>
      <c r="N17" s="7" t="n">
        <v>2</v>
      </c>
      <c r="O17" s="7" t="n">
        <v>63220.17</v>
      </c>
      <c r="P17" s="7" t="n">
        <v>29</v>
      </c>
      <c r="Q17" s="7" t="n">
        <v>2780</v>
      </c>
      <c r="R17" s="7" t="n">
        <v>2</v>
      </c>
      <c r="S17" s="7" t="n">
        <v>0</v>
      </c>
      <c r="T17" s="7" t="n">
        <v>34</v>
      </c>
      <c r="U17" s="7">
        <f>ROUND(T17*BF17/100,0)*100</f>
        <v/>
      </c>
      <c r="V17" s="7" t="n">
        <v>0</v>
      </c>
      <c r="W17" s="7">
        <f>O17-U17</f>
        <v/>
      </c>
      <c r="X17" s="7" t="n">
        <v>2</v>
      </c>
      <c r="Y17" s="7" t="n">
        <v>50718.5</v>
      </c>
      <c r="Z17" s="7" t="n">
        <v>25</v>
      </c>
      <c r="AA17" s="7" t="n">
        <v>0</v>
      </c>
      <c r="AB17" s="7" t="n">
        <v>0</v>
      </c>
      <c r="AC17" s="7" t="n">
        <v>0</v>
      </c>
      <c r="AD17" s="7" t="n">
        <v>34</v>
      </c>
      <c r="AE17" s="7">
        <f>ROUND(AD17*BF17/100,0)*100</f>
        <v/>
      </c>
      <c r="AF17" s="7" t="n">
        <v>0</v>
      </c>
      <c r="AG17" s="7">
        <f>Y17-AE17</f>
        <v/>
      </c>
      <c r="AH17" s="7" t="n">
        <v>2</v>
      </c>
      <c r="AI17" s="7" t="n">
        <v>79481.74000000001</v>
      </c>
      <c r="AJ17" s="7" t="n">
        <v>38</v>
      </c>
      <c r="AK17" s="7" t="n">
        <v>0</v>
      </c>
      <c r="AL17" s="7" t="n">
        <v>0</v>
      </c>
      <c r="AM17" s="7" t="n">
        <v>0</v>
      </c>
      <c r="AN17" s="7" t="n">
        <v>34</v>
      </c>
      <c r="AO17" s="7">
        <f>ROUND(AN17*BF17/100,0)*100</f>
        <v/>
      </c>
      <c r="AP17" s="7" t="n">
        <v>0</v>
      </c>
      <c r="AQ17" s="7">
        <f>AI17-AO17</f>
        <v/>
      </c>
      <c r="AR17" s="7" t="n">
        <v>1</v>
      </c>
      <c r="AS17" s="6" t="n"/>
      <c r="AT17" s="7">
        <f>SUM(J17,T17,AD17,AN17)</f>
        <v/>
      </c>
      <c r="AU17" s="7">
        <f>SUM(F17,P17,Z17,AJ17)</f>
        <v/>
      </c>
      <c r="AV17" s="7">
        <f>SUM(N17,X17,AH17,AR17)</f>
        <v/>
      </c>
      <c r="AW17" s="7">
        <f>SUM(L17,V17,AF17,AP17)</f>
        <v/>
      </c>
      <c r="AX17" s="7">
        <f>SUM(I17,S17,AC17,AM17)</f>
        <v/>
      </c>
      <c r="AY17" s="7" t="n">
        <v>0</v>
      </c>
      <c r="AZ17" s="7">
        <f>SUM(H17,R17,AB17,AL17)</f>
        <v/>
      </c>
      <c r="BA17" s="7">
        <f>SUM(K17,U17,AE17,AO17)</f>
        <v/>
      </c>
      <c r="BB17" s="7">
        <f>SUM(E17,O17,Y17,AI17)</f>
        <v/>
      </c>
      <c r="BC17" s="7">
        <f>SUM(G17,Q17,AA17,AK17)</f>
        <v/>
      </c>
      <c r="BD17" s="7" t="n">
        <v>0</v>
      </c>
      <c r="BE17" s="7">
        <f>BB17+BC17+BD17</f>
        <v/>
      </c>
      <c r="BF17" s="7" t="n">
        <v>1998.94951923077</v>
      </c>
      <c r="BG17" s="7">
        <f>BE17/28*28</f>
        <v/>
      </c>
      <c r="BH17" s="7">
        <f>IFERROR(BB17/AU17,0)</f>
        <v/>
      </c>
    </row>
    <row r="18">
      <c r="A18" s="6" t="n">
        <v>12</v>
      </c>
      <c r="B18" s="6" t="inlineStr">
        <is>
          <t>2026-01-02</t>
        </is>
      </c>
      <c r="C18" s="6" t="inlineStr">
        <is>
          <t>ПТ</t>
        </is>
      </c>
      <c r="D18" s="6" t="inlineStr">
        <is>
          <t>Ставертий Глеб Владимирович</t>
        </is>
      </c>
      <c r="E18" s="7" t="n">
        <v>1645</v>
      </c>
      <c r="F18" s="7" t="n">
        <v>1</v>
      </c>
      <c r="G18" s="7" t="n">
        <v>990</v>
      </c>
      <c r="H18" s="7" t="n">
        <v>1</v>
      </c>
      <c r="I18" s="7" t="n">
        <v>1</v>
      </c>
      <c r="J18" s="7" t="n">
        <v>10</v>
      </c>
      <c r="K18" s="7">
        <f>ROUND(J18*BF18/100,0)*100</f>
        <v/>
      </c>
      <c r="L18" s="7" t="n">
        <v>0</v>
      </c>
      <c r="M18" s="7">
        <f>E18-K18</f>
        <v/>
      </c>
      <c r="N18" s="7" t="n">
        <v>0</v>
      </c>
      <c r="O18" s="7" t="n">
        <v>0</v>
      </c>
      <c r="P18" s="7" t="n">
        <v>0</v>
      </c>
      <c r="Q18" s="7" t="n">
        <v>1100</v>
      </c>
      <c r="R18" s="7" t="n">
        <v>1</v>
      </c>
      <c r="S18" s="7" t="n">
        <v>0</v>
      </c>
      <c r="T18" s="7" t="n">
        <v>10</v>
      </c>
      <c r="U18" s="7">
        <f>ROUND(T18*BF18/100,0)*100</f>
        <v/>
      </c>
      <c r="V18" s="7" t="n">
        <v>0</v>
      </c>
      <c r="W18" s="7">
        <f>O18-U18</f>
        <v/>
      </c>
      <c r="X18" s="7" t="n">
        <v>0</v>
      </c>
      <c r="Y18" s="7" t="n">
        <v>0</v>
      </c>
      <c r="Z18" s="7" t="n">
        <v>0</v>
      </c>
      <c r="AA18" s="7" t="n">
        <v>0</v>
      </c>
      <c r="AB18" s="7" t="n">
        <v>0</v>
      </c>
      <c r="AC18" s="7" t="n">
        <v>0</v>
      </c>
      <c r="AD18" s="7" t="n">
        <v>10</v>
      </c>
      <c r="AE18" s="7">
        <f>ROUND(AD18*BF18/100,0)*100</f>
        <v/>
      </c>
      <c r="AF18" s="7" t="n">
        <v>0</v>
      </c>
      <c r="AG18" s="7">
        <f>Y18-AE18</f>
        <v/>
      </c>
      <c r="AH18" s="7" t="n">
        <v>0</v>
      </c>
      <c r="AI18" s="7" t="n">
        <v>6870</v>
      </c>
      <c r="AJ18" s="7" t="n">
        <v>4</v>
      </c>
      <c r="AK18" s="7" t="n">
        <v>990</v>
      </c>
      <c r="AL18" s="7" t="n">
        <v>1</v>
      </c>
      <c r="AM18" s="7" t="n">
        <v>0</v>
      </c>
      <c r="AN18" s="7" t="n">
        <v>10</v>
      </c>
      <c r="AO18" s="7">
        <f>ROUND(AN18*BF18/100,0)*100</f>
        <v/>
      </c>
      <c r="AP18" s="7" t="n">
        <v>0</v>
      </c>
      <c r="AQ18" s="7">
        <f>AI18-AO18</f>
        <v/>
      </c>
      <c r="AR18" s="7" t="n">
        <v>0</v>
      </c>
      <c r="AS18" s="6" t="n"/>
      <c r="AT18" s="7">
        <f>SUM(J18,T18,AD18,AN18)</f>
        <v/>
      </c>
      <c r="AU18" s="7">
        <f>SUM(F18,P18,Z18,AJ18)</f>
        <v/>
      </c>
      <c r="AV18" s="7">
        <f>SUM(N18,X18,AH18,AR18)</f>
        <v/>
      </c>
      <c r="AW18" s="7">
        <f>SUM(L18,V18,AF18,AP18)</f>
        <v/>
      </c>
      <c r="AX18" s="7">
        <f>SUM(I18,S18,AC18,AM18)</f>
        <v/>
      </c>
      <c r="AY18" s="7" t="n">
        <v>0</v>
      </c>
      <c r="AZ18" s="7">
        <f>SUM(H18,R18,AB18,AL18)</f>
        <v/>
      </c>
      <c r="BA18" s="7">
        <f>SUM(K18,U18,AE18,AO18)</f>
        <v/>
      </c>
      <c r="BB18" s="7">
        <f>SUM(E18,O18,Y18,AI18)</f>
        <v/>
      </c>
      <c r="BC18" s="7">
        <f>SUM(G18,Q18,AA18,AK18)</f>
        <v/>
      </c>
      <c r="BD18" s="7" t="n">
        <v>0</v>
      </c>
      <c r="BE18" s="7">
        <f>BB18+BC18+BD18</f>
        <v/>
      </c>
      <c r="BF18" s="7" t="n">
        <v>642.45</v>
      </c>
      <c r="BG18" s="7">
        <f>BE18/28*28</f>
        <v/>
      </c>
      <c r="BH18" s="7">
        <f>IFERROR(BB18/AU18,0)</f>
        <v/>
      </c>
    </row>
    <row r="19">
      <c r="A19" s="6" t="n">
        <v>13</v>
      </c>
      <c r="B19" s="6" t="inlineStr">
        <is>
          <t>2026-01-02</t>
        </is>
      </c>
      <c r="C19" s="6" t="inlineStr">
        <is>
          <t>ПТ</t>
        </is>
      </c>
      <c r="D19" s="6" t="inlineStr">
        <is>
          <t>Терехин Андрей Владимирович</t>
        </is>
      </c>
      <c r="E19" s="7" t="n">
        <v>11329.3</v>
      </c>
      <c r="F19" s="7" t="n">
        <v>6</v>
      </c>
      <c r="G19" s="7" t="n">
        <v>0</v>
      </c>
      <c r="H19" s="7" t="n">
        <v>0</v>
      </c>
      <c r="I19" s="7" t="n">
        <v>2</v>
      </c>
      <c r="J19" s="7" t="n">
        <v>16</v>
      </c>
      <c r="K19" s="7">
        <f>ROUND(J19*BF19/100,0)*100</f>
        <v/>
      </c>
      <c r="L19" s="7" t="n">
        <v>0</v>
      </c>
      <c r="M19" s="7">
        <f>E19-K19</f>
        <v/>
      </c>
      <c r="N19" s="7" t="n">
        <v>0</v>
      </c>
      <c r="O19" s="7" t="n">
        <v>11319.05</v>
      </c>
      <c r="P19" s="7" t="n">
        <v>6</v>
      </c>
      <c r="Q19" s="7" t="n">
        <v>0</v>
      </c>
      <c r="R19" s="7" t="n">
        <v>0</v>
      </c>
      <c r="S19" s="7" t="n">
        <v>0</v>
      </c>
      <c r="T19" s="7" t="n">
        <v>16</v>
      </c>
      <c r="U19" s="7">
        <f>ROUND(T19*BF19/100,0)*100</f>
        <v/>
      </c>
      <c r="V19" s="7" t="n">
        <v>0</v>
      </c>
      <c r="W19" s="7">
        <f>O19-U19</f>
        <v/>
      </c>
      <c r="X19" s="7" t="n">
        <v>0</v>
      </c>
      <c r="Y19" s="7" t="n">
        <v>9217.75</v>
      </c>
      <c r="Z19" s="7" t="n">
        <v>6</v>
      </c>
      <c r="AA19" s="7" t="n">
        <v>0</v>
      </c>
      <c r="AB19" s="7" t="n">
        <v>0</v>
      </c>
      <c r="AC19" s="7" t="n">
        <v>2</v>
      </c>
      <c r="AD19" s="7" t="n">
        <v>16</v>
      </c>
      <c r="AE19" s="7">
        <f>ROUND(AD19*BF19/100,0)*100</f>
        <v/>
      </c>
      <c r="AF19" s="7" t="n">
        <v>0</v>
      </c>
      <c r="AG19" s="7">
        <f>Y19-AE19</f>
        <v/>
      </c>
      <c r="AH19" s="7" t="n">
        <v>0</v>
      </c>
      <c r="AI19" s="7" t="n">
        <v>19066.55</v>
      </c>
      <c r="AJ19" s="7" t="n">
        <v>12</v>
      </c>
      <c r="AK19" s="7" t="n">
        <v>0</v>
      </c>
      <c r="AL19" s="7" t="n">
        <v>0</v>
      </c>
      <c r="AM19" s="7" t="n">
        <v>0</v>
      </c>
      <c r="AN19" s="7" t="n">
        <v>16</v>
      </c>
      <c r="AO19" s="7">
        <f>ROUND(AN19*BF19/100,0)*100</f>
        <v/>
      </c>
      <c r="AP19" s="7" t="n">
        <v>0</v>
      </c>
      <c r="AQ19" s="7">
        <f>AI19-AO19</f>
        <v/>
      </c>
      <c r="AR19" s="7" t="n">
        <v>0</v>
      </c>
      <c r="AS19" s="6" t="n"/>
      <c r="AT19" s="7">
        <f>SUM(J19,T19,AD19,AN19)</f>
        <v/>
      </c>
      <c r="AU19" s="7">
        <f>SUM(F19,P19,Z19,AJ19)</f>
        <v/>
      </c>
      <c r="AV19" s="7">
        <f>SUM(N19,X19,AH19,AR19)</f>
        <v/>
      </c>
      <c r="AW19" s="7">
        <f>SUM(L19,V19,AF19,AP19)</f>
        <v/>
      </c>
      <c r="AX19" s="7">
        <f>SUM(I19,S19,AC19,AM19)</f>
        <v/>
      </c>
      <c r="AY19" s="7" t="n">
        <v>0</v>
      </c>
      <c r="AZ19" s="7">
        <f>SUM(H19,R19,AB19,AL19)</f>
        <v/>
      </c>
      <c r="BA19" s="7">
        <f>SUM(K19,U19,AE19,AO19)</f>
        <v/>
      </c>
      <c r="BB19" s="7">
        <f>SUM(E19,O19,Y19,AI19)</f>
        <v/>
      </c>
      <c r="BC19" s="7">
        <f>SUM(G19,Q19,AA19,AK19)</f>
        <v/>
      </c>
      <c r="BD19" s="7" t="n">
        <v>0</v>
      </c>
      <c r="BE19" s="7">
        <f>BB19+BC19+BD19</f>
        <v/>
      </c>
      <c r="BF19" s="7" t="n">
        <v>1765.586666666667</v>
      </c>
      <c r="BG19" s="7">
        <f>BE19/28*28</f>
        <v/>
      </c>
      <c r="BH19" s="7">
        <f>IFERROR(BB19/AU19,0)</f>
        <v/>
      </c>
    </row>
    <row r="20">
      <c r="A20" s="6" t="n">
        <v>14</v>
      </c>
      <c r="B20" s="6" t="inlineStr">
        <is>
          <t>2024-02-05</t>
        </is>
      </c>
      <c r="C20" s="6" t="inlineStr">
        <is>
          <t>МТ</t>
        </is>
      </c>
      <c r="D20" s="6" t="inlineStr">
        <is>
          <t>Шангов Павел Михайлович</t>
        </is>
      </c>
      <c r="E20" s="7" t="n">
        <v>29519.5</v>
      </c>
      <c r="F20" s="7" t="n">
        <v>15</v>
      </c>
      <c r="G20" s="7" t="n">
        <v>0</v>
      </c>
      <c r="H20" s="7" t="n">
        <v>0</v>
      </c>
      <c r="I20" s="7" t="n">
        <v>0</v>
      </c>
      <c r="J20" s="7" t="n">
        <v>22</v>
      </c>
      <c r="K20" s="7">
        <f>ROUND(J20*BF20/100,0)*100</f>
        <v/>
      </c>
      <c r="L20" s="7" t="n">
        <v>0</v>
      </c>
      <c r="M20" s="7">
        <f>E20-K20</f>
        <v/>
      </c>
      <c r="N20" s="7" t="n">
        <v>3</v>
      </c>
      <c r="O20" s="7" t="n">
        <v>35111.25</v>
      </c>
      <c r="P20" s="7" t="n">
        <v>18</v>
      </c>
      <c r="Q20" s="7" t="n">
        <v>3520</v>
      </c>
      <c r="R20" s="7" t="n">
        <v>3</v>
      </c>
      <c r="S20" s="7" t="n">
        <v>7</v>
      </c>
      <c r="T20" s="7" t="n">
        <v>22</v>
      </c>
      <c r="U20" s="7">
        <f>ROUND(T20*BF20/100,0)*100</f>
        <v/>
      </c>
      <c r="V20" s="7" t="n">
        <v>0</v>
      </c>
      <c r="W20" s="7">
        <f>O20-U20</f>
        <v/>
      </c>
      <c r="X20" s="7" t="n">
        <v>1</v>
      </c>
      <c r="Y20" s="7" t="n">
        <v>31202</v>
      </c>
      <c r="Z20" s="7" t="n">
        <v>16</v>
      </c>
      <c r="AA20" s="7" t="n">
        <v>2380</v>
      </c>
      <c r="AB20" s="7" t="n">
        <v>2</v>
      </c>
      <c r="AC20" s="7" t="n">
        <v>2</v>
      </c>
      <c r="AD20" s="7" t="n">
        <v>22</v>
      </c>
      <c r="AE20" s="7">
        <f>ROUND(AD20*BF20/100,0)*100</f>
        <v/>
      </c>
      <c r="AF20" s="7" t="n">
        <v>0</v>
      </c>
      <c r="AG20" s="7">
        <f>Y20-AE20</f>
        <v/>
      </c>
      <c r="AH20" s="7" t="n">
        <v>2</v>
      </c>
      <c r="AI20" s="7" t="n">
        <v>41638.5</v>
      </c>
      <c r="AJ20" s="7" t="n">
        <v>22</v>
      </c>
      <c r="AK20" s="7" t="n">
        <v>2380</v>
      </c>
      <c r="AL20" s="7" t="n">
        <v>2</v>
      </c>
      <c r="AM20" s="7" t="n">
        <v>0</v>
      </c>
      <c r="AN20" s="7" t="n">
        <v>22</v>
      </c>
      <c r="AO20" s="7">
        <f>ROUND(AN20*BF20/100,0)*100</f>
        <v/>
      </c>
      <c r="AP20" s="7" t="n">
        <v>0</v>
      </c>
      <c r="AQ20" s="7">
        <f>AI20-AO20</f>
        <v/>
      </c>
      <c r="AR20" s="7" t="n">
        <v>1</v>
      </c>
      <c r="AS20" s="6" t="n"/>
      <c r="AT20" s="7">
        <f>SUM(J20,T20,AD20,AN20)</f>
        <v/>
      </c>
      <c r="AU20" s="7">
        <f>SUM(F20,P20,Z20,AJ20)</f>
        <v/>
      </c>
      <c r="AV20" s="7">
        <f>SUM(N20,X20,AH20,AR20)</f>
        <v/>
      </c>
      <c r="AW20" s="7">
        <f>SUM(L20,V20,AF20,AP20)</f>
        <v/>
      </c>
      <c r="AX20" s="7">
        <f>SUM(I20,S20,AC20,AM20)</f>
        <v/>
      </c>
      <c r="AY20" s="7" t="n">
        <v>0</v>
      </c>
      <c r="AZ20" s="7">
        <f>SUM(H20,R20,AB20,AL20)</f>
        <v/>
      </c>
      <c r="BA20" s="7">
        <f>SUM(K20,U20,AE20,AO20)</f>
        <v/>
      </c>
      <c r="BB20" s="7">
        <f>SUM(E20,O20,Y20,AI20)</f>
        <v/>
      </c>
      <c r="BC20" s="7">
        <f>SUM(G20,Q20,AA20,AK20)</f>
        <v/>
      </c>
      <c r="BD20" s="7" t="n">
        <v>0</v>
      </c>
      <c r="BE20" s="7">
        <f>BB20+BC20+BD20</f>
        <v/>
      </c>
      <c r="BF20" s="7" t="n">
        <v>1787.3525</v>
      </c>
      <c r="BG20" s="7">
        <f>BE20/28*28</f>
        <v/>
      </c>
      <c r="BH20" s="7">
        <f>IFERROR(BB20/AU20,0)</f>
        <v/>
      </c>
    </row>
    <row r="21">
      <c r="A21" s="8" t="n"/>
      <c r="B21" s="8" t="n"/>
      <c r="C21" s="8" t="n"/>
      <c r="D21" s="8" t="inlineStr">
        <is>
          <t>Итого ТЗ</t>
        </is>
      </c>
      <c r="E21" s="9">
        <f>SUM(E7:E20)</f>
        <v/>
      </c>
      <c r="F21" s="9">
        <f>SUM(F7:F20)</f>
        <v/>
      </c>
      <c r="G21" s="9">
        <f>SUM(G7:G20)</f>
        <v/>
      </c>
      <c r="H21" s="9">
        <f>SUM(H7:H20)</f>
        <v/>
      </c>
      <c r="I21" s="9">
        <f>SUM(I7:I20)</f>
        <v/>
      </c>
      <c r="J21" s="9">
        <f>SUM(J7:J20)</f>
        <v/>
      </c>
      <c r="K21" s="9">
        <f>SUM(K7:K20)</f>
        <v/>
      </c>
      <c r="L21" s="9">
        <f>SUM(L7:L20)</f>
        <v/>
      </c>
      <c r="M21" s="9">
        <f>SUM(M7:M20)</f>
        <v/>
      </c>
      <c r="N21" s="9">
        <f>SUM(N7:N20)</f>
        <v/>
      </c>
      <c r="O21" s="9">
        <f>SUM(O7:O20)</f>
        <v/>
      </c>
      <c r="P21" s="9">
        <f>SUM(P7:P20)</f>
        <v/>
      </c>
      <c r="Q21" s="9">
        <f>SUM(Q7:Q20)</f>
        <v/>
      </c>
      <c r="R21" s="9">
        <f>SUM(R7:R20)</f>
        <v/>
      </c>
      <c r="S21" s="9">
        <f>SUM(S7:S20)</f>
        <v/>
      </c>
      <c r="T21" s="9">
        <f>SUM(T7:T20)</f>
        <v/>
      </c>
      <c r="U21" s="9">
        <f>SUM(U7:U20)</f>
        <v/>
      </c>
      <c r="V21" s="9">
        <f>SUM(V7:V20)</f>
        <v/>
      </c>
      <c r="W21" s="9">
        <f>SUM(W7:W20)</f>
        <v/>
      </c>
      <c r="X21" s="9">
        <f>SUM(X7:X20)</f>
        <v/>
      </c>
      <c r="Y21" s="9">
        <f>SUM(Y7:Y20)</f>
        <v/>
      </c>
      <c r="Z21" s="9">
        <f>SUM(Z7:Z20)</f>
        <v/>
      </c>
      <c r="AA21" s="9">
        <f>SUM(AA7:AA20)</f>
        <v/>
      </c>
      <c r="AB21" s="9">
        <f>SUM(AB7:AB20)</f>
        <v/>
      </c>
      <c r="AC21" s="9">
        <f>SUM(AC7:AC20)</f>
        <v/>
      </c>
      <c r="AD21" s="9">
        <f>SUM(AD7:AD20)</f>
        <v/>
      </c>
      <c r="AE21" s="9">
        <f>SUM(AE7:AE20)</f>
        <v/>
      </c>
      <c r="AF21" s="9">
        <f>SUM(AF7:AF20)</f>
        <v/>
      </c>
      <c r="AG21" s="9">
        <f>SUM(AG7:AG20)</f>
        <v/>
      </c>
      <c r="AH21" s="9">
        <f>SUM(AH7:AH20)</f>
        <v/>
      </c>
      <c r="AI21" s="9">
        <f>SUM(AI7:AI20)</f>
        <v/>
      </c>
      <c r="AJ21" s="9">
        <f>SUM(AJ7:AJ20)</f>
        <v/>
      </c>
      <c r="AK21" s="9">
        <f>SUM(AK7:AK20)</f>
        <v/>
      </c>
      <c r="AL21" s="9">
        <f>SUM(AL7:AL20)</f>
        <v/>
      </c>
      <c r="AM21" s="9">
        <f>SUM(AM7:AM20)</f>
        <v/>
      </c>
      <c r="AN21" s="9">
        <f>SUM(AN7:AN20)</f>
        <v/>
      </c>
      <c r="AO21" s="9">
        <f>SUM(AO7:AO20)</f>
        <v/>
      </c>
      <c r="AP21" s="9">
        <f>SUM(AP7:AP20)</f>
        <v/>
      </c>
      <c r="AQ21" s="9">
        <f>SUM(AQ7:AQ20)</f>
        <v/>
      </c>
      <c r="AR21" s="9">
        <f>SUM(AR7:AR20)</f>
        <v/>
      </c>
      <c r="AS21" s="9">
        <f>SUM(AS7:AS20)</f>
        <v/>
      </c>
      <c r="AT21" s="9">
        <f>SUM(AT7:AT20)</f>
        <v/>
      </c>
      <c r="AU21" s="9">
        <f>SUM(AU7:AU20)</f>
        <v/>
      </c>
      <c r="AV21" s="9">
        <f>SUM(AV7:AV20)</f>
        <v/>
      </c>
      <c r="AW21" s="9">
        <f>SUM(AW7:AW20)</f>
        <v/>
      </c>
      <c r="AX21" s="9">
        <f>SUM(AX7:AX20)</f>
        <v/>
      </c>
      <c r="AY21" s="9">
        <f>SUM(AY7:AY20)</f>
        <v/>
      </c>
      <c r="AZ21" s="9">
        <f>SUM(AZ7:AZ20)</f>
        <v/>
      </c>
      <c r="BA21" s="9">
        <f>SUM(BA7:BA20)</f>
        <v/>
      </c>
      <c r="BB21" s="9">
        <f>SUM(BB7:BB20)</f>
        <v/>
      </c>
      <c r="BC21" s="9">
        <f>SUM(BC7:BC20)</f>
        <v/>
      </c>
      <c r="BD21" s="9">
        <f>SUM(BD7:BD20)</f>
        <v/>
      </c>
      <c r="BE21" s="9">
        <f>SUM(BE7:BE20)</f>
        <v/>
      </c>
      <c r="BF21" s="9">
        <f>IFERROR(BA21/AT21,0)</f>
        <v/>
      </c>
      <c r="BG21" s="9">
        <f>BE21/28*28</f>
        <v/>
      </c>
      <c r="BH21" s="9">
        <f>IFERROR(BB21/AU21,0)</f>
        <v/>
      </c>
    </row>
    <row r="23">
      <c r="A23" s="5" t="n"/>
      <c r="B23" s="5" t="n"/>
      <c r="C23" s="5" t="n"/>
      <c r="D23" s="5" t="inlineStr">
        <is>
          <t>ГРУППОВЫЕ ПРОГРАММЫ</t>
        </is>
      </c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  <c r="BG23" s="5" t="n"/>
      <c r="BH23" s="5" t="n"/>
    </row>
    <row r="24">
      <c r="A24" s="4" t="inlineStr">
        <is>
          <t>№</t>
        </is>
      </c>
      <c r="B24" s="4" t="inlineStr">
        <is>
          <t>Дата начала</t>
        </is>
      </c>
      <c r="C24" s="4" t="inlineStr">
        <is>
          <t>Статус</t>
        </is>
      </c>
      <c r="D24" s="4" t="inlineStr">
        <is>
          <t>ФИО</t>
        </is>
      </c>
      <c r="E24" s="4" t="inlineStr">
        <is>
          <t>Факт $ из 1С</t>
        </is>
      </c>
      <c r="F24" s="4" t="inlineStr">
        <is>
          <t>Факт ПТ</t>
        </is>
      </c>
      <c r="G24" s="4" t="inlineStr">
        <is>
          <t>Факт $ МГ/секции</t>
        </is>
      </c>
      <c r="H24" s="4" t="inlineStr">
        <is>
          <t>Факт МГ/секции</t>
        </is>
      </c>
      <c r="I24" s="4" t="inlineStr">
        <is>
          <t>Факт ВПТ</t>
        </is>
      </c>
      <c r="J24" s="4" t="inlineStr">
        <is>
          <t>Тех. задание ПТ</t>
        </is>
      </c>
      <c r="K24" s="4" t="inlineStr">
        <is>
          <t>Тех задание $</t>
        </is>
      </c>
      <c r="L24" s="4" t="inlineStr">
        <is>
          <t>Тех. задание ВПТ</t>
        </is>
      </c>
      <c r="M24" s="4" t="inlineStr">
        <is>
          <t>Разница ПТ $</t>
        </is>
      </c>
      <c r="N24" s="4" t="inlineStr">
        <is>
          <t>Факт СПЛИТ</t>
        </is>
      </c>
      <c r="O24" s="4" t="inlineStr">
        <is>
          <t>Факт $ из 1С</t>
        </is>
      </c>
      <c r="P24" s="4" t="inlineStr">
        <is>
          <t>Факт ПТ</t>
        </is>
      </c>
      <c r="Q24" s="4" t="inlineStr">
        <is>
          <t>Факт $ МГ/секции</t>
        </is>
      </c>
      <c r="R24" s="4" t="inlineStr">
        <is>
          <t>Факт МГ/секции</t>
        </is>
      </c>
      <c r="S24" s="4" t="inlineStr">
        <is>
          <t>Факт ВПТ</t>
        </is>
      </c>
      <c r="T24" s="4" t="inlineStr">
        <is>
          <t>Тех. задание ПТ</t>
        </is>
      </c>
      <c r="U24" s="4" t="inlineStr">
        <is>
          <t>Тех задание $</t>
        </is>
      </c>
      <c r="V24" s="4" t="inlineStr">
        <is>
          <t>Тех. задание ВПТ</t>
        </is>
      </c>
      <c r="W24" s="4" t="inlineStr">
        <is>
          <t>Разница ПТ $</t>
        </is>
      </c>
      <c r="X24" s="4" t="inlineStr">
        <is>
          <t>Факт СПЛИТ</t>
        </is>
      </c>
      <c r="Y24" s="4" t="inlineStr">
        <is>
          <t>Факт $ из 1С</t>
        </is>
      </c>
      <c r="Z24" s="4" t="inlineStr">
        <is>
          <t>Факт ПТ</t>
        </is>
      </c>
      <c r="AA24" s="4" t="inlineStr">
        <is>
          <t>Факт $ МГ/секции</t>
        </is>
      </c>
      <c r="AB24" s="4" t="inlineStr">
        <is>
          <t>Факт МГ/секции</t>
        </is>
      </c>
      <c r="AC24" s="4" t="inlineStr">
        <is>
          <t>Факт ВПТ</t>
        </is>
      </c>
      <c r="AD24" s="4" t="inlineStr">
        <is>
          <t>Тех. задание ПТ</t>
        </is>
      </c>
      <c r="AE24" s="4" t="inlineStr">
        <is>
          <t>Тех задание $</t>
        </is>
      </c>
      <c r="AF24" s="4" t="inlineStr">
        <is>
          <t>Тех. задание ВПТ</t>
        </is>
      </c>
      <c r="AG24" s="4" t="inlineStr">
        <is>
          <t>Разница ПТ $</t>
        </is>
      </c>
      <c r="AH24" s="4" t="inlineStr">
        <is>
          <t>Факт СПЛИТ</t>
        </is>
      </c>
      <c r="AI24" s="4" t="inlineStr">
        <is>
          <t>Факт $ из 1С</t>
        </is>
      </c>
      <c r="AJ24" s="4" t="inlineStr">
        <is>
          <t>Факт ПТ</t>
        </is>
      </c>
      <c r="AK24" s="4" t="inlineStr">
        <is>
          <t>Факт $ МГ/секции</t>
        </is>
      </c>
      <c r="AL24" s="4" t="inlineStr">
        <is>
          <t>Факт МГ/секции</t>
        </is>
      </c>
      <c r="AM24" s="4" t="inlineStr">
        <is>
          <t>Факт ВПТ</t>
        </is>
      </c>
      <c r="AN24" s="4" t="inlineStr">
        <is>
          <t>Тех. задание ПТ</t>
        </is>
      </c>
      <c r="AO24" s="4" t="inlineStr">
        <is>
          <t>Тех задание $</t>
        </is>
      </c>
      <c r="AP24" s="4" t="inlineStr">
        <is>
          <t>Тех. задание ВПТ</t>
        </is>
      </c>
      <c r="AQ24" s="4" t="inlineStr">
        <is>
          <t>Разница ПТ $</t>
        </is>
      </c>
      <c r="AR24" s="4" t="inlineStr">
        <is>
          <t>Факт СПЛИТ</t>
        </is>
      </c>
      <c r="AS24" s="4" t="inlineStr"/>
      <c r="AT24" s="4" t="inlineStr">
        <is>
          <t>Тех. задание ПТ</t>
        </is>
      </c>
      <c r="AU24" s="4" t="inlineStr">
        <is>
          <t>Факт ПТ</t>
        </is>
      </c>
      <c r="AV24" s="4" t="inlineStr">
        <is>
          <t>Факт СПЛИТ</t>
        </is>
      </c>
      <c r="AW24" s="4" t="inlineStr">
        <is>
          <t>Тех. задание ВПТ</t>
        </is>
      </c>
      <c r="AX24" s="4" t="inlineStr">
        <is>
          <t>Факт ВПТ</t>
        </is>
      </c>
      <c r="AY24" s="4" t="inlineStr">
        <is>
          <t>Тех. задание</t>
        </is>
      </c>
      <c r="AZ24" s="4" t="inlineStr">
        <is>
          <t>Факт</t>
        </is>
      </c>
      <c r="BA24" s="4" t="inlineStr">
        <is>
          <t>Тех задание $</t>
        </is>
      </c>
      <c r="BB24" s="4" t="inlineStr">
        <is>
          <t>Факт ПТ 1С $</t>
        </is>
      </c>
      <c r="BC24" s="4" t="inlineStr">
        <is>
          <t>Факт МГ/секции 1С $</t>
        </is>
      </c>
      <c r="BD24" s="4" t="inlineStr">
        <is>
          <t>Прочие услуги $</t>
        </is>
      </c>
      <c r="BE24" s="4" t="inlineStr">
        <is>
          <t>Факт общий $</t>
        </is>
      </c>
      <c r="BF24" s="4" t="inlineStr">
        <is>
          <t>Средняя стоимость ПТ прошлого месяца $</t>
        </is>
      </c>
      <c r="BG24" s="4" t="inlineStr">
        <is>
          <t>Ранрейт $</t>
        </is>
      </c>
      <c r="BH24" s="4" t="inlineStr">
        <is>
          <t>Средняя стоимость ПТ на новый месяц</t>
        </is>
      </c>
    </row>
    <row r="25">
      <c r="A25" s="6" t="n">
        <v>15</v>
      </c>
      <c r="B25" s="6" t="inlineStr">
        <is>
          <t>2026-01-02</t>
        </is>
      </c>
      <c r="C25" s="6" t="inlineStr">
        <is>
          <t>ПТ</t>
        </is>
      </c>
      <c r="D25" s="6" t="inlineStr">
        <is>
          <t>Володина Ирина Анатольевна</t>
        </is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>
        <f>ROUND(J25*BF25/100,0)*100</f>
        <v/>
      </c>
      <c r="L25" s="7" t="n">
        <v>0</v>
      </c>
      <c r="M25" s="7">
        <f>E25-K25</f>
        <v/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1</v>
      </c>
      <c r="T25" s="7" t="n">
        <v>0</v>
      </c>
      <c r="U25" s="7">
        <f>ROUND(T25*BF25/100,0)*100</f>
        <v/>
      </c>
      <c r="V25" s="7" t="n">
        <v>0</v>
      </c>
      <c r="W25" s="7">
        <f>O25-U25</f>
        <v/>
      </c>
      <c r="X25" s="7" t="n">
        <v>0</v>
      </c>
      <c r="Y25" s="7" t="n">
        <v>0</v>
      </c>
      <c r="Z25" s="7" t="n">
        <v>0</v>
      </c>
      <c r="AA25" s="7" t="n">
        <v>0</v>
      </c>
      <c r="AB25" s="7" t="n">
        <v>0</v>
      </c>
      <c r="AC25" s="7" t="n">
        <v>0</v>
      </c>
      <c r="AD25" s="7" t="n">
        <v>0</v>
      </c>
      <c r="AE25" s="7">
        <f>ROUND(AD25*BF25/100,0)*100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0</v>
      </c>
      <c r="AO25" s="7">
        <f>ROUND(AN25*BF25/100,0)*100</f>
        <v/>
      </c>
      <c r="AP25" s="7" t="n">
        <v>0</v>
      </c>
      <c r="AQ25" s="7">
        <f>AI25-AO25</f>
        <v/>
      </c>
      <c r="AR25" s="7" t="n">
        <v>0</v>
      </c>
      <c r="AS25" s="6" t="n"/>
      <c r="AT25" s="7">
        <f>SUM(J25,T25,AD25,AN25)</f>
        <v/>
      </c>
      <c r="AU25" s="7">
        <f>SUM(F25,P25,Z25,AJ25)</f>
        <v/>
      </c>
      <c r="AV25" s="7">
        <f>SUM(N25,X25,AH25,AR25)</f>
        <v/>
      </c>
      <c r="AW25" s="7">
        <f>SUM(L25,V25,AF25,AP25)</f>
        <v/>
      </c>
      <c r="AX25" s="7">
        <f>SUM(I25,S25,AC25,AM25)</f>
        <v/>
      </c>
      <c r="AY25" s="7" t="n">
        <v>0</v>
      </c>
      <c r="AZ25" s="7">
        <f>SUM(H25,R25,AB25,AL25)</f>
        <v/>
      </c>
      <c r="BA25" s="7">
        <f>SUM(K25,U25,AE25,AO25)</f>
        <v/>
      </c>
      <c r="BB25" s="7">
        <f>SUM(E25,O25,Y25,AI25)</f>
        <v/>
      </c>
      <c r="BC25" s="7">
        <f>SUM(G25,Q25,AA25,AK25)</f>
        <v/>
      </c>
      <c r="BD25" s="7" t="n">
        <v>0</v>
      </c>
      <c r="BE25" s="7">
        <f>BB25+BC25+BD25</f>
        <v/>
      </c>
      <c r="BF25" s="7" t="n">
        <v>0</v>
      </c>
      <c r="BG25" s="7">
        <f>BE25/28*28</f>
        <v/>
      </c>
      <c r="BH25" s="7">
        <f>IFERROR(BB25/AU25,0)</f>
        <v/>
      </c>
    </row>
    <row r="26">
      <c r="A26" s="6" t="n">
        <v>16</v>
      </c>
      <c r="B26" s="6" t="inlineStr">
        <is>
          <t>2025-09-22</t>
        </is>
      </c>
      <c r="C26" s="6" t="inlineStr">
        <is>
          <t>ПТ</t>
        </is>
      </c>
      <c r="D26" s="6" t="inlineStr">
        <is>
          <t>Емельянова Юлия Витальевна</t>
        </is>
      </c>
      <c r="E26" s="7" t="n">
        <v>10895.5</v>
      </c>
      <c r="F26" s="7" t="n">
        <v>7</v>
      </c>
      <c r="G26" s="7" t="n">
        <v>0</v>
      </c>
      <c r="H26" s="7" t="n">
        <v>0</v>
      </c>
      <c r="I26" s="7" t="n">
        <v>3</v>
      </c>
      <c r="J26" s="7" t="n">
        <v>5</v>
      </c>
      <c r="K26" s="7">
        <f>ROUND(J26*BF26/100,0)*100</f>
        <v/>
      </c>
      <c r="L26" s="7" t="n">
        <v>0</v>
      </c>
      <c r="M26" s="7">
        <f>E26-K26</f>
        <v/>
      </c>
      <c r="N26" s="7" t="n">
        <v>2</v>
      </c>
      <c r="O26" s="7" t="n">
        <v>11055</v>
      </c>
      <c r="P26" s="7" t="n">
        <v>7</v>
      </c>
      <c r="Q26" s="7" t="n">
        <v>0</v>
      </c>
      <c r="R26" s="7" t="n">
        <v>0</v>
      </c>
      <c r="S26" s="7" t="n">
        <v>3</v>
      </c>
      <c r="T26" s="7" t="n">
        <v>5</v>
      </c>
      <c r="U26" s="7">
        <f>ROUND(T26*BF26/100,0)*100</f>
        <v/>
      </c>
      <c r="V26" s="7" t="n">
        <v>0</v>
      </c>
      <c r="W26" s="7">
        <f>O26-U26</f>
        <v/>
      </c>
      <c r="X26" s="7" t="n">
        <v>1</v>
      </c>
      <c r="Y26" s="7" t="n">
        <v>11295</v>
      </c>
      <c r="Z26" s="7" t="n">
        <v>7</v>
      </c>
      <c r="AA26" s="7" t="n">
        <v>0</v>
      </c>
      <c r="AB26" s="7" t="n">
        <v>0</v>
      </c>
      <c r="AC26" s="7" t="n">
        <v>3</v>
      </c>
      <c r="AD26" s="7" t="n">
        <v>5</v>
      </c>
      <c r="AE26" s="7">
        <f>ROUND(AD26*BF26/100,0)*100</f>
        <v/>
      </c>
      <c r="AF26" s="7" t="n">
        <v>0</v>
      </c>
      <c r="AG26" s="7">
        <f>Y26-AE26</f>
        <v/>
      </c>
      <c r="AH26" s="7" t="n">
        <v>2</v>
      </c>
      <c r="AI26" s="7" t="n">
        <v>9688.5</v>
      </c>
      <c r="AJ26" s="7" t="n">
        <v>6</v>
      </c>
      <c r="AK26" s="7" t="n">
        <v>1030</v>
      </c>
      <c r="AL26" s="7" t="n">
        <v>1</v>
      </c>
      <c r="AM26" s="7" t="n">
        <v>2</v>
      </c>
      <c r="AN26" s="7" t="n">
        <v>5</v>
      </c>
      <c r="AO26" s="7">
        <f>ROUND(AN26*BF26/100,0)*100</f>
        <v/>
      </c>
      <c r="AP26" s="7" t="n">
        <v>0</v>
      </c>
      <c r="AQ26" s="7">
        <f>AI26-AO26</f>
        <v/>
      </c>
      <c r="AR26" s="7" t="n">
        <v>1</v>
      </c>
      <c r="AS26" s="6" t="n"/>
      <c r="AT26" s="7">
        <f>SUM(J26,T26,AD26,AN26)</f>
        <v/>
      </c>
      <c r="AU26" s="7">
        <f>SUM(F26,P26,Z26,AJ26)</f>
        <v/>
      </c>
      <c r="AV26" s="7">
        <f>SUM(N26,X26,AH26,AR26)</f>
        <v/>
      </c>
      <c r="AW26" s="7">
        <f>SUM(L26,V26,AF26,AP26)</f>
        <v/>
      </c>
      <c r="AX26" s="7">
        <f>SUM(I26,S26,AC26,AM26)</f>
        <v/>
      </c>
      <c r="AY26" s="7" t="n">
        <v>0</v>
      </c>
      <c r="AZ26" s="7">
        <f>SUM(H26,R26,AB26,AL26)</f>
        <v/>
      </c>
      <c r="BA26" s="7">
        <f>SUM(K26,U26,AE26,AO26)</f>
        <v/>
      </c>
      <c r="BB26" s="7">
        <f>SUM(E26,O26,Y26,AI26)</f>
        <v/>
      </c>
      <c r="BC26" s="7">
        <f>SUM(G26,Q26,AA26,AK26)</f>
        <v/>
      </c>
      <c r="BD26" s="7" t="n">
        <v>0</v>
      </c>
      <c r="BE26" s="7">
        <f>BB26+BC26+BD26</f>
        <v/>
      </c>
      <c r="BF26" s="7" t="n">
        <v>1349.1</v>
      </c>
      <c r="BG26" s="7">
        <f>BE26/28*28</f>
        <v/>
      </c>
      <c r="BH26" s="7">
        <f>IFERROR(BB26/AU26,0)</f>
        <v/>
      </c>
    </row>
    <row r="27">
      <c r="A27" s="6" t="n">
        <v>17</v>
      </c>
      <c r="B27" s="6" t="inlineStr">
        <is>
          <t>2026-01-02</t>
        </is>
      </c>
      <c r="C27" s="6" t="inlineStr">
        <is>
          <t>ПТ</t>
        </is>
      </c>
      <c r="D27" s="6" t="inlineStr">
        <is>
          <t>Ножкина Ольга Сергеевна</t>
        </is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>
        <f>ROUND(J27*BF27/100,0)*100</f>
        <v/>
      </c>
      <c r="L27" s="7" t="n">
        <v>0</v>
      </c>
      <c r="M27" s="7">
        <f>E27-K27</f>
        <v/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>
        <f>ROUND(T27*BF27/100,0)*100</f>
        <v/>
      </c>
      <c r="V27" s="7" t="n">
        <v>0</v>
      </c>
      <c r="W27" s="7">
        <f>O27-U27</f>
        <v/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0</v>
      </c>
      <c r="AE27" s="7">
        <f>ROUND(AD27*BF27/100,0)*100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0</v>
      </c>
      <c r="AO27" s="7">
        <f>ROUND(AN27*BF27/100,0)*100</f>
        <v/>
      </c>
      <c r="AP27" s="7" t="n">
        <v>0</v>
      </c>
      <c r="AQ27" s="7">
        <f>AI27-AO27</f>
        <v/>
      </c>
      <c r="AR27" s="7" t="n">
        <v>0</v>
      </c>
      <c r="AS27" s="6" t="n"/>
      <c r="AT27" s="7">
        <f>SUM(J27,T27,AD27,AN27)</f>
        <v/>
      </c>
      <c r="AU27" s="7">
        <f>SUM(F27,P27,Z27,AJ27)</f>
        <v/>
      </c>
      <c r="AV27" s="7">
        <f>SUM(N27,X27,AH27,AR27)</f>
        <v/>
      </c>
      <c r="AW27" s="7">
        <f>SUM(L27,V27,AF27,AP27)</f>
        <v/>
      </c>
      <c r="AX27" s="7">
        <f>SUM(I27,S27,AC27,AM27)</f>
        <v/>
      </c>
      <c r="AY27" s="7" t="n">
        <v>0</v>
      </c>
      <c r="AZ27" s="7">
        <f>SUM(H27,R27,AB27,AL27)</f>
        <v/>
      </c>
      <c r="BA27" s="7">
        <f>SUM(K27,U27,AE27,AO27)</f>
        <v/>
      </c>
      <c r="BB27" s="7">
        <f>SUM(E27,O27,Y27,AI27)</f>
        <v/>
      </c>
      <c r="BC27" s="7">
        <f>SUM(G27,Q27,AA27,AK27)</f>
        <v/>
      </c>
      <c r="BD27" s="7" t="n">
        <v>0</v>
      </c>
      <c r="BE27" s="7">
        <f>BB27+BC27+BD27</f>
        <v/>
      </c>
      <c r="BF27" s="7" t="n">
        <v>0</v>
      </c>
      <c r="BG27" s="7">
        <f>BE27/28*28</f>
        <v/>
      </c>
      <c r="BH27" s="7">
        <f>IFERROR(BB27/AU27,0)</f>
        <v/>
      </c>
    </row>
    <row r="28">
      <c r="A28" s="6" t="n">
        <v>18</v>
      </c>
      <c r="B28" s="6" t="inlineStr">
        <is>
          <t>2017-01-14</t>
        </is>
      </c>
      <c r="C28" s="6" t="inlineStr">
        <is>
          <t>ТВК</t>
        </is>
      </c>
      <c r="D28" s="6" t="inlineStr">
        <is>
          <t>Панкова Ксения Евгеньевна</t>
        </is>
      </c>
      <c r="E28" s="7" t="n">
        <v>37066</v>
      </c>
      <c r="F28" s="7" t="n">
        <v>17</v>
      </c>
      <c r="G28" s="7" t="n">
        <v>25172.5</v>
      </c>
      <c r="H28" s="7" t="n">
        <v>23</v>
      </c>
      <c r="I28" s="7" t="n">
        <v>0</v>
      </c>
      <c r="J28" s="7" t="n">
        <v>18</v>
      </c>
      <c r="K28" s="7">
        <f>ROUND(J28*BF28/100,0)*100</f>
        <v/>
      </c>
      <c r="L28" s="7" t="n">
        <v>0</v>
      </c>
      <c r="M28" s="7">
        <f>E28-K28</f>
        <v/>
      </c>
      <c r="N28" s="7" t="n">
        <v>0</v>
      </c>
      <c r="O28" s="7" t="n">
        <v>32446</v>
      </c>
      <c r="P28" s="7" t="n">
        <v>16</v>
      </c>
      <c r="Q28" s="7" t="n">
        <v>19782.5</v>
      </c>
      <c r="R28" s="7" t="n">
        <v>18</v>
      </c>
      <c r="S28" s="7" t="n">
        <v>0</v>
      </c>
      <c r="T28" s="7" t="n">
        <v>18</v>
      </c>
      <c r="U28" s="7">
        <f>ROUND(T28*BF28/100,0)*100</f>
        <v/>
      </c>
      <c r="V28" s="7" t="n">
        <v>0</v>
      </c>
      <c r="W28" s="7">
        <f>O28-U28</f>
        <v/>
      </c>
      <c r="X28" s="7" t="n">
        <v>2</v>
      </c>
      <c r="Y28" s="7" t="n">
        <v>25524.75</v>
      </c>
      <c r="Z28" s="7" t="n">
        <v>12</v>
      </c>
      <c r="AA28" s="7" t="n">
        <v>21475</v>
      </c>
      <c r="AB28" s="7" t="n">
        <v>19</v>
      </c>
      <c r="AC28" s="7" t="n">
        <v>0</v>
      </c>
      <c r="AD28" s="7" t="n">
        <v>18</v>
      </c>
      <c r="AE28" s="7">
        <f>ROUND(AD28*BF28/100,0)*100</f>
        <v/>
      </c>
      <c r="AF28" s="7" t="n">
        <v>0</v>
      </c>
      <c r="AG28" s="7">
        <f>Y28-AE28</f>
        <v/>
      </c>
      <c r="AH28" s="7" t="n">
        <v>0</v>
      </c>
      <c r="AI28" s="7" t="n">
        <v>22892.09</v>
      </c>
      <c r="AJ28" s="7" t="n">
        <v>11</v>
      </c>
      <c r="AK28" s="7" t="n">
        <v>25402.5</v>
      </c>
      <c r="AL28" s="7" t="n">
        <v>23</v>
      </c>
      <c r="AM28" s="7" t="n">
        <v>0</v>
      </c>
      <c r="AN28" s="7" t="n">
        <v>18</v>
      </c>
      <c r="AO28" s="7">
        <f>ROUND(AN28*BF28/100,0)*100</f>
        <v/>
      </c>
      <c r="AP28" s="7" t="n">
        <v>0</v>
      </c>
      <c r="AQ28" s="7">
        <f>AI28-AO28</f>
        <v/>
      </c>
      <c r="AR28" s="7" t="n">
        <v>0</v>
      </c>
      <c r="AS28" s="6" t="n"/>
      <c r="AT28" s="7">
        <f>SUM(J28,T28,AD28,AN28)</f>
        <v/>
      </c>
      <c r="AU28" s="7">
        <f>SUM(F28,P28,Z28,AJ28)</f>
        <v/>
      </c>
      <c r="AV28" s="7">
        <f>SUM(N28,X28,AH28,AR28)</f>
        <v/>
      </c>
      <c r="AW28" s="7">
        <f>SUM(L28,V28,AF28,AP28)</f>
        <v/>
      </c>
      <c r="AX28" s="7">
        <f>SUM(I28,S28,AC28,AM28)</f>
        <v/>
      </c>
      <c r="AY28" s="7" t="n">
        <v>0</v>
      </c>
      <c r="AZ28" s="7">
        <f>SUM(H28,R28,AB28,AL28)</f>
        <v/>
      </c>
      <c r="BA28" s="7">
        <f>SUM(K28,U28,AE28,AO28)</f>
        <v/>
      </c>
      <c r="BB28" s="7">
        <f>SUM(E28,O28,Y28,AI28)</f>
        <v/>
      </c>
      <c r="BC28" s="7">
        <f>SUM(G28,Q28,AA28,AK28)</f>
        <v/>
      </c>
      <c r="BD28" s="7" t="n">
        <v>0</v>
      </c>
      <c r="BE28" s="7">
        <f>BB28+BC28+BD28</f>
        <v/>
      </c>
      <c r="BF28" s="7" t="n">
        <v>1538.017933884297</v>
      </c>
      <c r="BG28" s="7">
        <f>BE28/28*28</f>
        <v/>
      </c>
      <c r="BH28" s="7">
        <f>IFERROR(BB28/AU28,0)</f>
        <v/>
      </c>
    </row>
    <row r="29">
      <c r="A29" s="6" t="n">
        <v>19</v>
      </c>
      <c r="B29" s="6" t="inlineStr">
        <is>
          <t>2025-04-01</t>
        </is>
      </c>
      <c r="C29" s="6" t="inlineStr">
        <is>
          <t>МТ</t>
        </is>
      </c>
      <c r="D29" s="6" t="inlineStr">
        <is>
          <t>Петрова Анастасия Сергеевна</t>
        </is>
      </c>
      <c r="E29" s="7" t="n">
        <v>11385</v>
      </c>
      <c r="F29" s="7" t="n">
        <v>8</v>
      </c>
      <c r="G29" s="7" t="n">
        <v>27533.75</v>
      </c>
      <c r="H29" s="7" t="n">
        <v>25</v>
      </c>
      <c r="I29" s="7" t="n">
        <v>0</v>
      </c>
      <c r="J29" s="7" t="n">
        <v>18</v>
      </c>
      <c r="K29" s="7">
        <f>ROUND(J29*BF29/100,0)*100</f>
        <v/>
      </c>
      <c r="L29" s="7" t="n">
        <v>0</v>
      </c>
      <c r="M29" s="7">
        <f>E29-K29</f>
        <v/>
      </c>
      <c r="N29" s="7" t="n">
        <v>3</v>
      </c>
      <c r="O29" s="7" t="n">
        <v>17557</v>
      </c>
      <c r="P29" s="7" t="n">
        <v>11</v>
      </c>
      <c r="Q29" s="7" t="n">
        <v>21183.75</v>
      </c>
      <c r="R29" s="7" t="n">
        <v>19</v>
      </c>
      <c r="S29" s="7" t="n">
        <v>0</v>
      </c>
      <c r="T29" s="7" t="n">
        <v>18</v>
      </c>
      <c r="U29" s="7">
        <f>ROUND(T29*BF29/100,0)*100</f>
        <v/>
      </c>
      <c r="V29" s="7" t="n">
        <v>0</v>
      </c>
      <c r="W29" s="7">
        <f>O29-U29</f>
        <v/>
      </c>
      <c r="X29" s="7" t="n">
        <v>3</v>
      </c>
      <c r="Y29" s="7" t="n">
        <v>21690.75</v>
      </c>
      <c r="Z29" s="7" t="n">
        <v>14</v>
      </c>
      <c r="AA29" s="7" t="n">
        <v>29877.5</v>
      </c>
      <c r="AB29" s="7" t="n">
        <v>26</v>
      </c>
      <c r="AC29" s="7" t="n">
        <v>1</v>
      </c>
      <c r="AD29" s="7" t="n">
        <v>18</v>
      </c>
      <c r="AE29" s="7">
        <f>ROUND(AD29*BF29/100,0)*100</f>
        <v/>
      </c>
      <c r="AF29" s="7" t="n">
        <v>0</v>
      </c>
      <c r="AG29" s="7">
        <f>Y29-AE29</f>
        <v/>
      </c>
      <c r="AH29" s="7" t="n">
        <v>4</v>
      </c>
      <c r="AI29" s="7" t="n">
        <v>21998.75</v>
      </c>
      <c r="AJ29" s="7" t="n">
        <v>15</v>
      </c>
      <c r="AK29" s="7" t="n">
        <v>22418.75</v>
      </c>
      <c r="AL29" s="7" t="n">
        <v>19</v>
      </c>
      <c r="AM29" s="7" t="n">
        <v>0</v>
      </c>
      <c r="AN29" s="7" t="n">
        <v>18</v>
      </c>
      <c r="AO29" s="7">
        <f>ROUND(AN29*BF29/100,0)*100</f>
        <v/>
      </c>
      <c r="AP29" s="7" t="n">
        <v>0</v>
      </c>
      <c r="AQ29" s="7">
        <f>AI29-AO29</f>
        <v/>
      </c>
      <c r="AR29" s="7" t="n">
        <v>2</v>
      </c>
      <c r="AS29" s="6" t="n"/>
      <c r="AT29" s="7">
        <f>SUM(J29,T29,AD29,AN29)</f>
        <v/>
      </c>
      <c r="AU29" s="7">
        <f>SUM(F29,P29,Z29,AJ29)</f>
        <v/>
      </c>
      <c r="AV29" s="7">
        <f>SUM(N29,X29,AH29,AR29)</f>
        <v/>
      </c>
      <c r="AW29" s="7">
        <f>SUM(L29,V29,AF29,AP29)</f>
        <v/>
      </c>
      <c r="AX29" s="7">
        <f>SUM(I29,S29,AC29,AM29)</f>
        <v/>
      </c>
      <c r="AY29" s="7" t="n">
        <v>0</v>
      </c>
      <c r="AZ29" s="7">
        <f>SUM(H29,R29,AB29,AL29)</f>
        <v/>
      </c>
      <c r="BA29" s="7">
        <f>SUM(K29,U29,AE29,AO29)</f>
        <v/>
      </c>
      <c r="BB29" s="7">
        <f>SUM(E29,O29,Y29,AI29)</f>
        <v/>
      </c>
      <c r="BC29" s="7">
        <f>SUM(G29,Q29,AA29,AK29)</f>
        <v/>
      </c>
      <c r="BD29" s="7" t="n">
        <v>0</v>
      </c>
      <c r="BE29" s="7">
        <f>BB29+BC29+BD29</f>
        <v/>
      </c>
      <c r="BF29" s="7" t="n">
        <v>1342.903983050847</v>
      </c>
      <c r="BG29" s="7">
        <f>BE29/28*28</f>
        <v/>
      </c>
      <c r="BH29" s="7">
        <f>IFERROR(BB29/AU29,0)</f>
        <v/>
      </c>
    </row>
    <row r="30">
      <c r="A30" s="6" t="n">
        <v>20</v>
      </c>
      <c r="B30" s="6" t="inlineStr">
        <is>
          <t>2024-05-01</t>
        </is>
      </c>
      <c r="C30" s="6" t="inlineStr">
        <is>
          <t>МТ</t>
        </is>
      </c>
      <c r="D30" s="6" t="inlineStr">
        <is>
          <t>Попова Яна Юрьевна</t>
        </is>
      </c>
      <c r="E30" s="7" t="n">
        <v>15132.58</v>
      </c>
      <c r="F30" s="7" t="n">
        <v>8</v>
      </c>
      <c r="G30" s="7" t="n">
        <v>0</v>
      </c>
      <c r="H30" s="7" t="n">
        <v>0</v>
      </c>
      <c r="I30" s="7" t="n">
        <v>0</v>
      </c>
      <c r="J30" s="7" t="n">
        <v>3</v>
      </c>
      <c r="K30" s="7">
        <f>ROUND(J30*BF30/100,0)*100</f>
        <v/>
      </c>
      <c r="L30" s="7" t="n">
        <v>0</v>
      </c>
      <c r="M30" s="7">
        <f>E30-K30</f>
        <v/>
      </c>
      <c r="N30" s="7" t="n">
        <v>0</v>
      </c>
      <c r="O30" s="7" t="n">
        <v>26619.59</v>
      </c>
      <c r="P30" s="7" t="n">
        <v>14</v>
      </c>
      <c r="Q30" s="7" t="n">
        <v>0</v>
      </c>
      <c r="R30" s="7" t="n">
        <v>0</v>
      </c>
      <c r="S30" s="7" t="n">
        <v>3</v>
      </c>
      <c r="T30" s="7" t="n">
        <v>3</v>
      </c>
      <c r="U30" s="7">
        <f>ROUND(T30*BF30/100,0)*100</f>
        <v/>
      </c>
      <c r="V30" s="7" t="n">
        <v>0</v>
      </c>
      <c r="W30" s="7">
        <f>O30-U30</f>
        <v/>
      </c>
      <c r="X30" s="7" t="n">
        <v>1</v>
      </c>
      <c r="Y30" s="7" t="n">
        <v>28987.83</v>
      </c>
      <c r="Z30" s="7" t="n">
        <v>15</v>
      </c>
      <c r="AA30" s="7" t="n">
        <v>0</v>
      </c>
      <c r="AB30" s="7" t="n">
        <v>0</v>
      </c>
      <c r="AC30" s="7" t="n">
        <v>1</v>
      </c>
      <c r="AD30" s="7" t="n">
        <v>3</v>
      </c>
      <c r="AE30" s="7">
        <f>ROUND(AD30*BF30/100,0)*100</f>
        <v/>
      </c>
      <c r="AF30" s="7" t="n">
        <v>0</v>
      </c>
      <c r="AG30" s="7">
        <f>Y30-AE30</f>
        <v/>
      </c>
      <c r="AH30" s="7" t="n">
        <v>5</v>
      </c>
      <c r="AI30" s="7" t="n">
        <v>25429.5</v>
      </c>
      <c r="AJ30" s="7" t="n">
        <v>13</v>
      </c>
      <c r="AK30" s="7" t="n">
        <v>0</v>
      </c>
      <c r="AL30" s="7" t="n">
        <v>0</v>
      </c>
      <c r="AM30" s="7" t="n">
        <v>1</v>
      </c>
      <c r="AN30" s="7" t="n">
        <v>3</v>
      </c>
      <c r="AO30" s="7">
        <f>ROUND(AN30*BF30/100,0)*100</f>
        <v/>
      </c>
      <c r="AP30" s="7" t="n">
        <v>0</v>
      </c>
      <c r="AQ30" s="7">
        <f>AI30-AO30</f>
        <v/>
      </c>
      <c r="AR30" s="7" t="n">
        <v>3</v>
      </c>
      <c r="AS30" s="6" t="n"/>
      <c r="AT30" s="7">
        <f>SUM(J30,T30,AD30,AN30)</f>
        <v/>
      </c>
      <c r="AU30" s="7">
        <f>SUM(F30,P30,Z30,AJ30)</f>
        <v/>
      </c>
      <c r="AV30" s="7">
        <f>SUM(N30,X30,AH30,AR30)</f>
        <v/>
      </c>
      <c r="AW30" s="7">
        <f>SUM(L30,V30,AF30,AP30)</f>
        <v/>
      </c>
      <c r="AX30" s="7">
        <f>SUM(I30,S30,AC30,AM30)</f>
        <v/>
      </c>
      <c r="AY30" s="7" t="n">
        <v>0</v>
      </c>
      <c r="AZ30" s="7">
        <f>SUM(H30,R30,AB30,AL30)</f>
        <v/>
      </c>
      <c r="BA30" s="7">
        <f>SUM(K30,U30,AE30,AO30)</f>
        <v/>
      </c>
      <c r="BB30" s="7">
        <f>SUM(E30,O30,Y30,AI30)</f>
        <v/>
      </c>
      <c r="BC30" s="7">
        <f>SUM(G30,Q30,AA30,AK30)</f>
        <v/>
      </c>
      <c r="BD30" s="7" t="n">
        <v>0</v>
      </c>
      <c r="BE30" s="7">
        <f>BB30+BC30+BD30</f>
        <v/>
      </c>
      <c r="BF30" s="7" t="n">
        <v>1868.400952380952</v>
      </c>
      <c r="BG30" s="7">
        <f>BE30/28*28</f>
        <v/>
      </c>
      <c r="BH30" s="7">
        <f>IFERROR(BB30/AU30,0)</f>
        <v/>
      </c>
    </row>
    <row r="31">
      <c r="A31" s="6" t="n">
        <v>21</v>
      </c>
      <c r="B31" s="6" t="inlineStr">
        <is>
          <t>2018-10-12</t>
        </is>
      </c>
      <c r="C31" s="6" t="inlineStr">
        <is>
          <t>МТ</t>
        </is>
      </c>
      <c r="D31" s="6" t="inlineStr">
        <is>
          <t>Пронькина Елена Александровна</t>
        </is>
      </c>
      <c r="E31" s="7" t="n">
        <v>10768</v>
      </c>
      <c r="F31" s="7" t="n">
        <v>6</v>
      </c>
      <c r="G31" s="7" t="n">
        <v>850</v>
      </c>
      <c r="H31" s="7" t="n">
        <v>1</v>
      </c>
      <c r="I31" s="7" t="n">
        <v>0</v>
      </c>
      <c r="J31" s="7" t="n">
        <v>7</v>
      </c>
      <c r="K31" s="7">
        <f>ROUND(J31*BF31/100,0)*100</f>
        <v/>
      </c>
      <c r="L31" s="7" t="n">
        <v>0</v>
      </c>
      <c r="M31" s="7">
        <f>E31-K31</f>
        <v/>
      </c>
      <c r="N31" s="7" t="n">
        <v>4</v>
      </c>
      <c r="O31" s="7" t="n">
        <v>11241</v>
      </c>
      <c r="P31" s="7" t="n">
        <v>6</v>
      </c>
      <c r="Q31" s="7" t="n">
        <v>0</v>
      </c>
      <c r="R31" s="7" t="n">
        <v>0</v>
      </c>
      <c r="S31" s="7" t="n">
        <v>0</v>
      </c>
      <c r="T31" s="7" t="n">
        <v>7</v>
      </c>
      <c r="U31" s="7">
        <f>ROUND(T31*BF31/100,0)*100</f>
        <v/>
      </c>
      <c r="V31" s="7" t="n">
        <v>0</v>
      </c>
      <c r="W31" s="7">
        <f>O31-U31</f>
        <v/>
      </c>
      <c r="X31" s="7" t="n">
        <v>4</v>
      </c>
      <c r="Y31" s="7" t="n">
        <v>13431</v>
      </c>
      <c r="Z31" s="7" t="n">
        <v>7</v>
      </c>
      <c r="AA31" s="7" t="n">
        <v>0</v>
      </c>
      <c r="AB31" s="7" t="n">
        <v>0</v>
      </c>
      <c r="AC31" s="7" t="n">
        <v>0</v>
      </c>
      <c r="AD31" s="7" t="n">
        <v>7</v>
      </c>
      <c r="AE31" s="7">
        <f>ROUND(AD31*BF31/100,0)*100</f>
        <v/>
      </c>
      <c r="AF31" s="7" t="n">
        <v>0</v>
      </c>
      <c r="AG31" s="7">
        <f>Y31-AE31</f>
        <v/>
      </c>
      <c r="AH31" s="7" t="n">
        <v>3</v>
      </c>
      <c r="AI31" s="7" t="n">
        <v>18815</v>
      </c>
      <c r="AJ31" s="7" t="n">
        <v>10</v>
      </c>
      <c r="AK31" s="7" t="n">
        <v>1110</v>
      </c>
      <c r="AL31" s="7" t="n">
        <v>1</v>
      </c>
      <c r="AM31" s="7" t="n">
        <v>0</v>
      </c>
      <c r="AN31" s="7" t="n">
        <v>7</v>
      </c>
      <c r="AO31" s="7">
        <f>ROUND(AN31*BF31/100,0)*100</f>
        <v/>
      </c>
      <c r="AP31" s="7" t="n">
        <v>0</v>
      </c>
      <c r="AQ31" s="7">
        <f>AI31-AO31</f>
        <v/>
      </c>
      <c r="AR31" s="7" t="n">
        <v>1</v>
      </c>
      <c r="AS31" s="6" t="n"/>
      <c r="AT31" s="7">
        <f>SUM(J31,T31,AD31,AN31)</f>
        <v/>
      </c>
      <c r="AU31" s="7">
        <f>SUM(F31,P31,Z31,AJ31)</f>
        <v/>
      </c>
      <c r="AV31" s="7">
        <f>SUM(N31,X31,AH31,AR31)</f>
        <v/>
      </c>
      <c r="AW31" s="7">
        <f>SUM(L31,V31,AF31,AP31)</f>
        <v/>
      </c>
      <c r="AX31" s="7">
        <f>SUM(I31,S31,AC31,AM31)</f>
        <v/>
      </c>
      <c r="AY31" s="7" t="n">
        <v>0</v>
      </c>
      <c r="AZ31" s="7">
        <f>SUM(H31,R31,AB31,AL31)</f>
        <v/>
      </c>
      <c r="BA31" s="7">
        <f>SUM(K31,U31,AE31,AO31)</f>
        <v/>
      </c>
      <c r="BB31" s="7">
        <f>SUM(E31,O31,Y31,AI31)</f>
        <v/>
      </c>
      <c r="BC31" s="7">
        <f>SUM(G31,Q31,AA31,AK31)</f>
        <v/>
      </c>
      <c r="BD31" s="7" t="n">
        <v>0</v>
      </c>
      <c r="BE31" s="7">
        <f>BB31+BC31+BD31</f>
        <v/>
      </c>
      <c r="BF31" s="7" t="n">
        <v>2081.846590909091</v>
      </c>
      <c r="BG31" s="7">
        <f>BE31/28*28</f>
        <v/>
      </c>
      <c r="BH31" s="7">
        <f>IFERROR(BB31/AU31,0)</f>
        <v/>
      </c>
    </row>
    <row r="32">
      <c r="A32" s="6" t="n">
        <v>22</v>
      </c>
      <c r="B32" s="6" t="inlineStr">
        <is>
          <t>2017-01-14</t>
        </is>
      </c>
      <c r="C32" s="6" t="inlineStr">
        <is>
          <t>МТ</t>
        </is>
      </c>
      <c r="D32" s="6" t="inlineStr">
        <is>
          <t>Редькина Анастасия Анатольевна</t>
        </is>
      </c>
      <c r="E32" s="7" t="n">
        <v>26044.05</v>
      </c>
      <c r="F32" s="7" t="n">
        <v>14</v>
      </c>
      <c r="G32" s="7" t="n">
        <v>6433.75</v>
      </c>
      <c r="H32" s="7" t="n">
        <v>8</v>
      </c>
      <c r="I32" s="7" t="n">
        <v>0</v>
      </c>
      <c r="J32" s="7" t="n">
        <v>15</v>
      </c>
      <c r="K32" s="7">
        <f>ROUND(J32*BF32/100,0)*100</f>
        <v/>
      </c>
      <c r="L32" s="7" t="n">
        <v>0</v>
      </c>
      <c r="M32" s="7">
        <f>E32-K32</f>
        <v/>
      </c>
      <c r="N32" s="7" t="n">
        <v>2</v>
      </c>
      <c r="O32" s="7" t="n">
        <v>48174.8</v>
      </c>
      <c r="P32" s="7" t="n">
        <v>25</v>
      </c>
      <c r="Q32" s="7" t="n">
        <v>4088.75</v>
      </c>
      <c r="R32" s="7" t="n">
        <v>5</v>
      </c>
      <c r="S32" s="7" t="n">
        <v>0</v>
      </c>
      <c r="T32" s="7" t="n">
        <v>15</v>
      </c>
      <c r="U32" s="7">
        <f>ROUND(T32*BF32/100,0)*100</f>
        <v/>
      </c>
      <c r="V32" s="7" t="n">
        <v>0</v>
      </c>
      <c r="W32" s="7">
        <f>O32-U32</f>
        <v/>
      </c>
      <c r="X32" s="7" t="n">
        <v>0</v>
      </c>
      <c r="Y32" s="7" t="n">
        <v>26143</v>
      </c>
      <c r="Z32" s="7" t="n">
        <v>16</v>
      </c>
      <c r="AA32" s="7" t="n">
        <v>7368.75</v>
      </c>
      <c r="AB32" s="7" t="n">
        <v>9</v>
      </c>
      <c r="AC32" s="7" t="n">
        <v>0</v>
      </c>
      <c r="AD32" s="7" t="n">
        <v>15</v>
      </c>
      <c r="AE32" s="7">
        <f>ROUND(AD32*BF32/100,0)*100</f>
        <v/>
      </c>
      <c r="AF32" s="7" t="n">
        <v>0</v>
      </c>
      <c r="AG32" s="7">
        <f>Y32-AE32</f>
        <v/>
      </c>
      <c r="AH32" s="7" t="n">
        <v>1</v>
      </c>
      <c r="AI32" s="7" t="n">
        <v>27688.5</v>
      </c>
      <c r="AJ32" s="7" t="n">
        <v>14</v>
      </c>
      <c r="AK32" s="7" t="n">
        <v>2388.75</v>
      </c>
      <c r="AL32" s="7" t="n">
        <v>3</v>
      </c>
      <c r="AM32" s="7" t="n">
        <v>0</v>
      </c>
      <c r="AN32" s="7" t="n">
        <v>15</v>
      </c>
      <c r="AO32" s="7">
        <f>ROUND(AN32*BF32/100,0)*100</f>
        <v/>
      </c>
      <c r="AP32" s="7" t="n">
        <v>0</v>
      </c>
      <c r="AQ32" s="7">
        <f>AI32-AO32</f>
        <v/>
      </c>
      <c r="AR32" s="7" t="n">
        <v>1</v>
      </c>
      <c r="AS32" s="6" t="n"/>
      <c r="AT32" s="7">
        <f>SUM(J32,T32,AD32,AN32)</f>
        <v/>
      </c>
      <c r="AU32" s="7">
        <f>SUM(F32,P32,Z32,AJ32)</f>
        <v/>
      </c>
      <c r="AV32" s="7">
        <f>SUM(N32,X32,AH32,AR32)</f>
        <v/>
      </c>
      <c r="AW32" s="7">
        <f>SUM(L32,V32,AF32,AP32)</f>
        <v/>
      </c>
      <c r="AX32" s="7">
        <f>SUM(I32,S32,AC32,AM32)</f>
        <v/>
      </c>
      <c r="AY32" s="7" t="n">
        <v>0</v>
      </c>
      <c r="AZ32" s="7">
        <f>SUM(H32,R32,AB32,AL32)</f>
        <v/>
      </c>
      <c r="BA32" s="7">
        <f>SUM(K32,U32,AE32,AO32)</f>
        <v/>
      </c>
      <c r="BB32" s="7">
        <f>SUM(E32,O32,Y32,AI32)</f>
        <v/>
      </c>
      <c r="BC32" s="7">
        <f>SUM(G32,Q32,AA32,AK32)</f>
        <v/>
      </c>
      <c r="BD32" s="7" t="n">
        <v>0</v>
      </c>
      <c r="BE32" s="7">
        <f>BB32+BC32+BD32</f>
        <v/>
      </c>
      <c r="BF32" s="7" t="n">
        <v>1475.068144329897</v>
      </c>
      <c r="BG32" s="7">
        <f>BE32/28*28</f>
        <v/>
      </c>
      <c r="BH32" s="7">
        <f>IFERROR(BB32/AU32,0)</f>
        <v/>
      </c>
    </row>
    <row r="33">
      <c r="A33" s="6" t="n">
        <v>23</v>
      </c>
      <c r="B33" s="6" t="inlineStr">
        <is>
          <t>2024-09-01</t>
        </is>
      </c>
      <c r="C33" s="6" t="inlineStr">
        <is>
          <t>МТ</t>
        </is>
      </c>
      <c r="D33" s="6" t="inlineStr">
        <is>
          <t>Смирнова Валерия Евгеньевна</t>
        </is>
      </c>
      <c r="E33" s="7" t="n">
        <v>33770.08</v>
      </c>
      <c r="F33" s="7" t="n">
        <v>18</v>
      </c>
      <c r="G33" s="7" t="n">
        <v>4560</v>
      </c>
      <c r="H33" s="7" t="n">
        <v>4</v>
      </c>
      <c r="I33" s="7" t="n">
        <v>1</v>
      </c>
      <c r="J33" s="7" t="n">
        <v>12</v>
      </c>
      <c r="K33" s="7">
        <f>ROUND(J33*BF33/100,0)*100</f>
        <v/>
      </c>
      <c r="L33" s="7" t="n">
        <v>0</v>
      </c>
      <c r="M33" s="7">
        <f>E33-K33</f>
        <v/>
      </c>
      <c r="N33" s="7" t="n">
        <v>0</v>
      </c>
      <c r="O33" s="7" t="n">
        <v>37714.59</v>
      </c>
      <c r="P33" s="7" t="n">
        <v>20</v>
      </c>
      <c r="Q33" s="7" t="n">
        <v>5800</v>
      </c>
      <c r="R33" s="7" t="n">
        <v>5</v>
      </c>
      <c r="S33" s="7" t="n">
        <v>0</v>
      </c>
      <c r="T33" s="7" t="n">
        <v>12</v>
      </c>
      <c r="U33" s="7">
        <f>ROUND(T33*BF33/100,0)*100</f>
        <v/>
      </c>
      <c r="V33" s="7" t="n">
        <v>0</v>
      </c>
      <c r="W33" s="7">
        <f>O33-U33</f>
        <v/>
      </c>
      <c r="X33" s="7" t="n">
        <v>0</v>
      </c>
      <c r="Y33" s="7" t="n">
        <v>40943.57</v>
      </c>
      <c r="Z33" s="7" t="n">
        <v>22</v>
      </c>
      <c r="AA33" s="7" t="n">
        <v>4710</v>
      </c>
      <c r="AB33" s="7" t="n">
        <v>4</v>
      </c>
      <c r="AC33" s="7" t="n">
        <v>1</v>
      </c>
      <c r="AD33" s="7" t="n">
        <v>12</v>
      </c>
      <c r="AE33" s="7">
        <f>ROUND(AD33*BF33/100,0)*100</f>
        <v/>
      </c>
      <c r="AF33" s="7" t="n">
        <v>0</v>
      </c>
      <c r="AG33" s="7">
        <f>Y33-AE33</f>
        <v/>
      </c>
      <c r="AH33" s="7" t="n">
        <v>0</v>
      </c>
      <c r="AI33" s="7" t="n">
        <v>61530.91</v>
      </c>
      <c r="AJ33" s="7" t="n">
        <v>22</v>
      </c>
      <c r="AK33" s="7" t="n">
        <v>3520</v>
      </c>
      <c r="AL33" s="7" t="n">
        <v>3</v>
      </c>
      <c r="AM33" s="7" t="n">
        <v>0</v>
      </c>
      <c r="AN33" s="7" t="n">
        <v>12</v>
      </c>
      <c r="AO33" s="7">
        <f>ROUND(AN33*BF33/100,0)*100</f>
        <v/>
      </c>
      <c r="AP33" s="7" t="n">
        <v>0</v>
      </c>
      <c r="AQ33" s="7">
        <f>AI33-AO33</f>
        <v/>
      </c>
      <c r="AR33" s="7" t="n">
        <v>0</v>
      </c>
      <c r="AS33" s="6" t="n"/>
      <c r="AT33" s="7">
        <f>SUM(J33,T33,AD33,AN33)</f>
        <v/>
      </c>
      <c r="AU33" s="7">
        <f>SUM(F33,P33,Z33,AJ33)</f>
        <v/>
      </c>
      <c r="AV33" s="7">
        <f>SUM(N33,X33,AH33,AR33)</f>
        <v/>
      </c>
      <c r="AW33" s="7">
        <f>SUM(L33,V33,AF33,AP33)</f>
        <v/>
      </c>
      <c r="AX33" s="7">
        <f>SUM(I33,S33,AC33,AM33)</f>
        <v/>
      </c>
      <c r="AY33" s="7" t="n">
        <v>0</v>
      </c>
      <c r="AZ33" s="7">
        <f>SUM(H33,R33,AB33,AL33)</f>
        <v/>
      </c>
      <c r="BA33" s="7">
        <f>SUM(K33,U33,AE33,AO33)</f>
        <v/>
      </c>
      <c r="BB33" s="7">
        <f>SUM(E33,O33,Y33,AI33)</f>
        <v/>
      </c>
      <c r="BC33" s="7">
        <f>SUM(G33,Q33,AA33,AK33)</f>
        <v/>
      </c>
      <c r="BD33" s="7" t="n">
        <v>0</v>
      </c>
      <c r="BE33" s="7">
        <f>BB33+BC33+BD33</f>
        <v/>
      </c>
      <c r="BF33" s="7" t="n">
        <v>1438.918947368421</v>
      </c>
      <c r="BG33" s="7">
        <f>BE33/28*28</f>
        <v/>
      </c>
      <c r="BH33" s="7">
        <f>IFERROR(BB33/AU33,0)</f>
        <v/>
      </c>
    </row>
    <row r="34">
      <c r="A34" s="8" t="n"/>
      <c r="B34" s="8" t="n"/>
      <c r="C34" s="8" t="n"/>
      <c r="D34" s="8" t="inlineStr">
        <is>
          <t>Итого ГП</t>
        </is>
      </c>
      <c r="E34" s="9">
        <f>SUM(E25:E33)</f>
        <v/>
      </c>
      <c r="F34" s="9">
        <f>SUM(F25:F33)</f>
        <v/>
      </c>
      <c r="G34" s="9">
        <f>SUM(G25:G33)</f>
        <v/>
      </c>
      <c r="H34" s="9">
        <f>SUM(H25:H33)</f>
        <v/>
      </c>
      <c r="I34" s="9">
        <f>SUM(I25:I33)</f>
        <v/>
      </c>
      <c r="J34" s="9">
        <f>SUM(J25:J33)</f>
        <v/>
      </c>
      <c r="K34" s="9">
        <f>SUM(K25:K33)</f>
        <v/>
      </c>
      <c r="L34" s="9">
        <f>SUM(L25:L33)</f>
        <v/>
      </c>
      <c r="M34" s="9">
        <f>SUM(M25:M33)</f>
        <v/>
      </c>
      <c r="N34" s="9">
        <f>SUM(N25:N33)</f>
        <v/>
      </c>
      <c r="O34" s="9">
        <f>SUM(O25:O33)</f>
        <v/>
      </c>
      <c r="P34" s="9">
        <f>SUM(P25:P33)</f>
        <v/>
      </c>
      <c r="Q34" s="9">
        <f>SUM(Q25:Q33)</f>
        <v/>
      </c>
      <c r="R34" s="9">
        <f>SUM(R25:R33)</f>
        <v/>
      </c>
      <c r="S34" s="9">
        <f>SUM(S25:S33)</f>
        <v/>
      </c>
      <c r="T34" s="9">
        <f>SUM(T25:T33)</f>
        <v/>
      </c>
      <c r="U34" s="9">
        <f>SUM(U25:U33)</f>
        <v/>
      </c>
      <c r="V34" s="9">
        <f>SUM(V25:V33)</f>
        <v/>
      </c>
      <c r="W34" s="9">
        <f>SUM(W25:W33)</f>
        <v/>
      </c>
      <c r="X34" s="9">
        <f>SUM(X25:X33)</f>
        <v/>
      </c>
      <c r="Y34" s="9">
        <f>SUM(Y25:Y33)</f>
        <v/>
      </c>
      <c r="Z34" s="9">
        <f>SUM(Z25:Z33)</f>
        <v/>
      </c>
      <c r="AA34" s="9">
        <f>SUM(AA25:AA33)</f>
        <v/>
      </c>
      <c r="AB34" s="9">
        <f>SUM(AB25:AB33)</f>
        <v/>
      </c>
      <c r="AC34" s="9">
        <f>SUM(AC25:AC33)</f>
        <v/>
      </c>
      <c r="AD34" s="9">
        <f>SUM(AD25:AD33)</f>
        <v/>
      </c>
      <c r="AE34" s="9">
        <f>SUM(AE25:AE33)</f>
        <v/>
      </c>
      <c r="AF34" s="9">
        <f>SUM(AF25:AF33)</f>
        <v/>
      </c>
      <c r="AG34" s="9">
        <f>SUM(AG25:AG33)</f>
        <v/>
      </c>
      <c r="AH34" s="9">
        <f>SUM(AH25:AH33)</f>
        <v/>
      </c>
      <c r="AI34" s="9">
        <f>SUM(AI25:AI33)</f>
        <v/>
      </c>
      <c r="AJ34" s="9">
        <f>SUM(AJ25:AJ33)</f>
        <v/>
      </c>
      <c r="AK34" s="9">
        <f>SUM(AK25:AK33)</f>
        <v/>
      </c>
      <c r="AL34" s="9">
        <f>SUM(AL25:AL33)</f>
        <v/>
      </c>
      <c r="AM34" s="9">
        <f>SUM(AM25:AM33)</f>
        <v/>
      </c>
      <c r="AN34" s="9">
        <f>SUM(AN25:AN33)</f>
        <v/>
      </c>
      <c r="AO34" s="9">
        <f>SUM(AO25:AO33)</f>
        <v/>
      </c>
      <c r="AP34" s="9">
        <f>SUM(AP25:AP33)</f>
        <v/>
      </c>
      <c r="AQ34" s="9">
        <f>SUM(AQ25:AQ33)</f>
        <v/>
      </c>
      <c r="AR34" s="9">
        <f>SUM(AR25:AR33)</f>
        <v/>
      </c>
      <c r="AS34" s="9">
        <f>SUM(AS25:AS33)</f>
        <v/>
      </c>
      <c r="AT34" s="9">
        <f>SUM(AT25:AT33)</f>
        <v/>
      </c>
      <c r="AU34" s="9">
        <f>SUM(AU25:AU33)</f>
        <v/>
      </c>
      <c r="AV34" s="9">
        <f>SUM(AV25:AV33)</f>
        <v/>
      </c>
      <c r="AW34" s="9">
        <f>SUM(AW25:AW33)</f>
        <v/>
      </c>
      <c r="AX34" s="9">
        <f>SUM(AX25:AX33)</f>
        <v/>
      </c>
      <c r="AY34" s="9">
        <f>SUM(AY25:AY33)</f>
        <v/>
      </c>
      <c r="AZ34" s="9">
        <f>SUM(AZ25:AZ33)</f>
        <v/>
      </c>
      <c r="BA34" s="9">
        <f>SUM(BA25:BA33)</f>
        <v/>
      </c>
      <c r="BB34" s="9">
        <f>SUM(BB25:BB33)</f>
        <v/>
      </c>
      <c r="BC34" s="9">
        <f>SUM(BC25:BC33)</f>
        <v/>
      </c>
      <c r="BD34" s="9">
        <f>SUM(BD25:BD33)</f>
        <v/>
      </c>
      <c r="BE34" s="9">
        <f>SUM(BE25:BE33)</f>
        <v/>
      </c>
      <c r="BF34" s="9">
        <f>IFERROR(BA34/AT34,0)</f>
        <v/>
      </c>
      <c r="BG34" s="9">
        <f>BE34/28*28</f>
        <v/>
      </c>
      <c r="BH34" s="9">
        <f>IFERROR(BB34/AU34,0)</f>
        <v/>
      </c>
    </row>
    <row r="36">
      <c r="A36" s="5" t="n"/>
      <c r="B36" s="5" t="n"/>
      <c r="C36" s="5" t="n"/>
      <c r="D36" s="5" t="inlineStr">
        <is>
          <t>ФУНКЦИОНАЛЬНЫЙ ТРЕНИНГ</t>
        </is>
      </c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  <c r="BG36" s="5" t="n"/>
      <c r="BH36" s="5" t="n"/>
    </row>
    <row r="37">
      <c r="A37" s="4" t="inlineStr">
        <is>
          <t>№</t>
        </is>
      </c>
      <c r="B37" s="4" t="inlineStr">
        <is>
          <t>Дата начала</t>
        </is>
      </c>
      <c r="C37" s="4" t="inlineStr">
        <is>
          <t>Статус</t>
        </is>
      </c>
      <c r="D37" s="4" t="inlineStr">
        <is>
          <t>ФИО</t>
        </is>
      </c>
      <c r="E37" s="4" t="inlineStr">
        <is>
          <t>Факт $ из 1С</t>
        </is>
      </c>
      <c r="F37" s="4" t="inlineStr">
        <is>
          <t>Факт ПТ</t>
        </is>
      </c>
      <c r="G37" s="4" t="inlineStr">
        <is>
          <t>Факт $ МГ/секции</t>
        </is>
      </c>
      <c r="H37" s="4" t="inlineStr">
        <is>
          <t>Факт МГ/секции</t>
        </is>
      </c>
      <c r="I37" s="4" t="inlineStr">
        <is>
          <t>Факт ВПТ</t>
        </is>
      </c>
      <c r="J37" s="4" t="inlineStr">
        <is>
          <t>Тех. задание ПТ</t>
        </is>
      </c>
      <c r="K37" s="4" t="inlineStr">
        <is>
          <t>Тех задание $</t>
        </is>
      </c>
      <c r="L37" s="4" t="inlineStr">
        <is>
          <t>Тех. задание ВПТ</t>
        </is>
      </c>
      <c r="M37" s="4" t="inlineStr">
        <is>
          <t>Разница ПТ $</t>
        </is>
      </c>
      <c r="N37" s="4" t="inlineStr">
        <is>
          <t>Факт СПЛИТ</t>
        </is>
      </c>
      <c r="O37" s="4" t="inlineStr">
        <is>
          <t>Факт $ из 1С</t>
        </is>
      </c>
      <c r="P37" s="4" t="inlineStr">
        <is>
          <t>Факт ПТ</t>
        </is>
      </c>
      <c r="Q37" s="4" t="inlineStr">
        <is>
          <t>Факт $ МГ/секции</t>
        </is>
      </c>
      <c r="R37" s="4" t="inlineStr">
        <is>
          <t>Факт МГ/секции</t>
        </is>
      </c>
      <c r="S37" s="4" t="inlineStr">
        <is>
          <t>Факт ВПТ</t>
        </is>
      </c>
      <c r="T37" s="4" t="inlineStr">
        <is>
          <t>Тех. задание ПТ</t>
        </is>
      </c>
      <c r="U37" s="4" t="inlineStr">
        <is>
          <t>Тех задание $</t>
        </is>
      </c>
      <c r="V37" s="4" t="inlineStr">
        <is>
          <t>Тех. задание ВПТ</t>
        </is>
      </c>
      <c r="W37" s="4" t="inlineStr">
        <is>
          <t>Разница ПТ $</t>
        </is>
      </c>
      <c r="X37" s="4" t="inlineStr">
        <is>
          <t>Факт СПЛИТ</t>
        </is>
      </c>
      <c r="Y37" s="4" t="inlineStr">
        <is>
          <t>Факт $ из 1С</t>
        </is>
      </c>
      <c r="Z37" s="4" t="inlineStr">
        <is>
          <t>Факт ПТ</t>
        </is>
      </c>
      <c r="AA37" s="4" t="inlineStr">
        <is>
          <t>Факт $ МГ/секции</t>
        </is>
      </c>
      <c r="AB37" s="4" t="inlineStr">
        <is>
          <t>Факт МГ/секции</t>
        </is>
      </c>
      <c r="AC37" s="4" t="inlineStr">
        <is>
          <t>Факт ВПТ</t>
        </is>
      </c>
      <c r="AD37" s="4" t="inlineStr">
        <is>
          <t>Тех. задание ПТ</t>
        </is>
      </c>
      <c r="AE37" s="4" t="inlineStr">
        <is>
          <t>Тех задание $</t>
        </is>
      </c>
      <c r="AF37" s="4" t="inlineStr">
        <is>
          <t>Тех. задание ВПТ</t>
        </is>
      </c>
      <c r="AG37" s="4" t="inlineStr">
        <is>
          <t>Разница ПТ $</t>
        </is>
      </c>
      <c r="AH37" s="4" t="inlineStr">
        <is>
          <t>Факт СПЛИТ</t>
        </is>
      </c>
      <c r="AI37" s="4" t="inlineStr">
        <is>
          <t>Факт $ из 1С</t>
        </is>
      </c>
      <c r="AJ37" s="4" t="inlineStr">
        <is>
          <t>Факт ПТ</t>
        </is>
      </c>
      <c r="AK37" s="4" t="inlineStr">
        <is>
          <t>Факт $ МГ/секции</t>
        </is>
      </c>
      <c r="AL37" s="4" t="inlineStr">
        <is>
          <t>Факт МГ/секции</t>
        </is>
      </c>
      <c r="AM37" s="4" t="inlineStr">
        <is>
          <t>Факт ВПТ</t>
        </is>
      </c>
      <c r="AN37" s="4" t="inlineStr">
        <is>
          <t>Тех. задание ПТ</t>
        </is>
      </c>
      <c r="AO37" s="4" t="inlineStr">
        <is>
          <t>Тех задание $</t>
        </is>
      </c>
      <c r="AP37" s="4" t="inlineStr">
        <is>
          <t>Тех. задание ВПТ</t>
        </is>
      </c>
      <c r="AQ37" s="4" t="inlineStr">
        <is>
          <t>Разница ПТ $</t>
        </is>
      </c>
      <c r="AR37" s="4" t="inlineStr">
        <is>
          <t>Факт СПЛИТ</t>
        </is>
      </c>
      <c r="AS37" s="4" t="inlineStr"/>
      <c r="AT37" s="4" t="inlineStr">
        <is>
          <t>Тех. задание ПТ</t>
        </is>
      </c>
      <c r="AU37" s="4" t="inlineStr">
        <is>
          <t>Факт ПТ</t>
        </is>
      </c>
      <c r="AV37" s="4" t="inlineStr">
        <is>
          <t>Факт СПЛИТ</t>
        </is>
      </c>
      <c r="AW37" s="4" t="inlineStr">
        <is>
          <t>Тех. задание ВПТ</t>
        </is>
      </c>
      <c r="AX37" s="4" t="inlineStr">
        <is>
          <t>Факт ВПТ</t>
        </is>
      </c>
      <c r="AY37" s="4" t="inlineStr">
        <is>
          <t>Тех. задание</t>
        </is>
      </c>
      <c r="AZ37" s="4" t="inlineStr">
        <is>
          <t>Факт</t>
        </is>
      </c>
      <c r="BA37" s="4" t="inlineStr">
        <is>
          <t>Тех задание $</t>
        </is>
      </c>
      <c r="BB37" s="4" t="inlineStr">
        <is>
          <t>Факт ПТ 1С $</t>
        </is>
      </c>
      <c r="BC37" s="4" t="inlineStr">
        <is>
          <t>Факт МГ/секции 1С $</t>
        </is>
      </c>
      <c r="BD37" s="4" t="inlineStr">
        <is>
          <t>Прочие услуги $</t>
        </is>
      </c>
      <c r="BE37" s="4" t="inlineStr">
        <is>
          <t>Факт общий $</t>
        </is>
      </c>
      <c r="BF37" s="4" t="inlineStr">
        <is>
          <t>Средняя стоимость ПТ прошлого месяца $</t>
        </is>
      </c>
      <c r="BG37" s="4" t="inlineStr">
        <is>
          <t>Ранрейт $</t>
        </is>
      </c>
      <c r="BH37" s="4" t="inlineStr">
        <is>
          <t>Средняя стоимость ПТ на новый месяц</t>
        </is>
      </c>
    </row>
    <row r="38">
      <c r="A38" s="6" t="n">
        <v>24</v>
      </c>
      <c r="B38" s="6" t="inlineStr">
        <is>
          <t>2019-03-08</t>
        </is>
      </c>
      <c r="C38" s="6" t="inlineStr">
        <is>
          <t>МТ</t>
        </is>
      </c>
      <c r="D38" s="6" t="inlineStr">
        <is>
          <t>Ангел Дмитрий Степанович</t>
        </is>
      </c>
      <c r="E38" s="7" t="n">
        <v>33930.5</v>
      </c>
      <c r="F38" s="7" t="n">
        <v>17</v>
      </c>
      <c r="G38" s="7" t="n">
        <v>12655</v>
      </c>
      <c r="H38" s="7" t="n">
        <v>17</v>
      </c>
      <c r="I38" s="7" t="n">
        <v>0</v>
      </c>
      <c r="J38" s="7" t="n">
        <v>21</v>
      </c>
      <c r="K38" s="7">
        <f>ROUND(J38*BF38/100,0)*100</f>
        <v/>
      </c>
      <c r="L38" s="7" t="n">
        <v>0</v>
      </c>
      <c r="M38" s="7">
        <f>E38-K38</f>
        <v/>
      </c>
      <c r="N38" s="7" t="n">
        <v>0</v>
      </c>
      <c r="O38" s="7" t="n">
        <v>41297.7</v>
      </c>
      <c r="P38" s="7" t="n">
        <v>21</v>
      </c>
      <c r="Q38" s="7" t="n">
        <v>28237.5</v>
      </c>
      <c r="R38" s="7" t="n">
        <v>37</v>
      </c>
      <c r="S38" s="7" t="n">
        <v>0</v>
      </c>
      <c r="T38" s="7" t="n">
        <v>21</v>
      </c>
      <c r="U38" s="7">
        <f>ROUND(T38*BF38/100,0)*100</f>
        <v/>
      </c>
      <c r="V38" s="7" t="n">
        <v>0</v>
      </c>
      <c r="W38" s="7">
        <f>O38-U38</f>
        <v/>
      </c>
      <c r="X38" s="7" t="n">
        <v>0</v>
      </c>
      <c r="Y38" s="7" t="n">
        <v>25311</v>
      </c>
      <c r="Z38" s="7" t="n">
        <v>12</v>
      </c>
      <c r="AA38" s="7" t="n">
        <v>12535</v>
      </c>
      <c r="AB38" s="7" t="n">
        <v>16</v>
      </c>
      <c r="AC38" s="7" t="n">
        <v>0</v>
      </c>
      <c r="AD38" s="7" t="n">
        <v>21</v>
      </c>
      <c r="AE38" s="7">
        <f>ROUND(AD38*BF38/100,0)*100</f>
        <v/>
      </c>
      <c r="AF38" s="7" t="n">
        <v>0</v>
      </c>
      <c r="AG38" s="7">
        <f>Y38-AE38</f>
        <v/>
      </c>
      <c r="AH38" s="7" t="n">
        <v>0</v>
      </c>
      <c r="AI38" s="7" t="n">
        <v>40958</v>
      </c>
      <c r="AJ38" s="7" t="n">
        <v>20</v>
      </c>
      <c r="AK38" s="7" t="n">
        <v>27350</v>
      </c>
      <c r="AL38" s="7" t="n">
        <v>36</v>
      </c>
      <c r="AM38" s="7" t="n">
        <v>0</v>
      </c>
      <c r="AN38" s="7" t="n">
        <v>21</v>
      </c>
      <c r="AO38" s="7">
        <f>ROUND(AN38*BF38/100,0)*100</f>
        <v/>
      </c>
      <c r="AP38" s="7" t="n">
        <v>0</v>
      </c>
      <c r="AQ38" s="7">
        <f>AI38-AO38</f>
        <v/>
      </c>
      <c r="AR38" s="7" t="n">
        <v>1</v>
      </c>
      <c r="AS38" s="6" t="n"/>
      <c r="AT38" s="7">
        <f>SUM(J38,T38,AD38,AN38)</f>
        <v/>
      </c>
      <c r="AU38" s="7">
        <f>SUM(F38,P38,Z38,AJ38)</f>
        <v/>
      </c>
      <c r="AV38" s="7">
        <f>SUM(N38,X38,AH38,AR38)</f>
        <v/>
      </c>
      <c r="AW38" s="7">
        <f>SUM(L38,V38,AF38,AP38)</f>
        <v/>
      </c>
      <c r="AX38" s="7">
        <f>SUM(I38,S38,AC38,AM38)</f>
        <v/>
      </c>
      <c r="AY38" s="7" t="n">
        <v>0</v>
      </c>
      <c r="AZ38" s="7">
        <f>SUM(H38,R38,AB38,AL38)</f>
        <v/>
      </c>
      <c r="BA38" s="7">
        <f>SUM(K38,U38,AE38,AO38)</f>
        <v/>
      </c>
      <c r="BB38" s="7">
        <f>SUM(E38,O38,Y38,AI38)</f>
        <v/>
      </c>
      <c r="BC38" s="7">
        <f>SUM(G38,Q38,AA38,AK38)</f>
        <v/>
      </c>
      <c r="BD38" s="7" t="n">
        <v>0</v>
      </c>
      <c r="BE38" s="7">
        <f>BB38+BC38+BD38</f>
        <v/>
      </c>
      <c r="BF38" s="7" t="n">
        <v>974.012573529412</v>
      </c>
      <c r="BG38" s="7">
        <f>BE38/28*28</f>
        <v/>
      </c>
      <c r="BH38" s="7">
        <f>IFERROR(BB38/AU38,0)</f>
        <v/>
      </c>
    </row>
    <row r="39">
      <c r="A39" s="6" t="n">
        <v>25</v>
      </c>
      <c r="B39" s="6" t="inlineStr">
        <is>
          <t>2018-12-08</t>
        </is>
      </c>
      <c r="C39" s="6" t="inlineStr">
        <is>
          <t>МТ</t>
        </is>
      </c>
      <c r="D39" s="6" t="inlineStr">
        <is>
          <t>Мутаев Аскер Магомедович</t>
        </is>
      </c>
      <c r="E39" s="7" t="n">
        <v>30912.51</v>
      </c>
      <c r="F39" s="7" t="n">
        <v>16</v>
      </c>
      <c r="G39" s="7" t="n">
        <v>0</v>
      </c>
      <c r="H39" s="7" t="n">
        <v>0</v>
      </c>
      <c r="I39" s="7" t="n">
        <v>0</v>
      </c>
      <c r="J39" s="7" t="n">
        <v>16</v>
      </c>
      <c r="K39" s="7">
        <f>ROUND(J39*BF39/100,0)*100</f>
        <v/>
      </c>
      <c r="L39" s="7" t="n">
        <v>0</v>
      </c>
      <c r="M39" s="7">
        <f>E39-K39</f>
        <v/>
      </c>
      <c r="N39" s="7" t="n">
        <v>2</v>
      </c>
      <c r="O39" s="7" t="n">
        <v>44605.17</v>
      </c>
      <c r="P39" s="7" t="n">
        <v>24</v>
      </c>
      <c r="Q39" s="7" t="n">
        <v>0</v>
      </c>
      <c r="R39" s="7" t="n">
        <v>0</v>
      </c>
      <c r="S39" s="7" t="n">
        <v>0</v>
      </c>
      <c r="T39" s="7" t="n">
        <v>16</v>
      </c>
      <c r="U39" s="7">
        <f>ROUND(T39*BF39/100,0)*100</f>
        <v/>
      </c>
      <c r="V39" s="7" t="n">
        <v>0</v>
      </c>
      <c r="W39" s="7">
        <f>O39-U39</f>
        <v/>
      </c>
      <c r="X39" s="7" t="n">
        <v>2</v>
      </c>
      <c r="Y39" s="7" t="n">
        <v>50405.17</v>
      </c>
      <c r="Z39" s="7" t="n">
        <v>26</v>
      </c>
      <c r="AA39" s="7" t="n">
        <v>0</v>
      </c>
      <c r="AB39" s="7" t="n">
        <v>0</v>
      </c>
      <c r="AC39" s="7" t="n">
        <v>0</v>
      </c>
      <c r="AD39" s="7" t="n">
        <v>16</v>
      </c>
      <c r="AE39" s="7">
        <f>ROUND(AD39*BF39/100,0)*100</f>
        <v/>
      </c>
      <c r="AF39" s="7" t="n">
        <v>0</v>
      </c>
      <c r="AG39" s="7">
        <f>Y39-AE39</f>
        <v/>
      </c>
      <c r="AH39" s="7" t="n">
        <v>2</v>
      </c>
      <c r="AI39" s="7" t="n">
        <v>55114.92</v>
      </c>
      <c r="AJ39" s="7" t="n">
        <v>29</v>
      </c>
      <c r="AK39" s="7" t="n">
        <v>0</v>
      </c>
      <c r="AL39" s="7" t="n">
        <v>0</v>
      </c>
      <c r="AM39" s="7" t="n">
        <v>0</v>
      </c>
      <c r="AN39" s="7" t="n">
        <v>16</v>
      </c>
      <c r="AO39" s="7">
        <f>ROUND(AN39*BF39/100,0)*100</f>
        <v/>
      </c>
      <c r="AP39" s="7" t="n">
        <v>0</v>
      </c>
      <c r="AQ39" s="7">
        <f>AI39-AO39</f>
        <v/>
      </c>
      <c r="AR39" s="7" t="n">
        <v>0</v>
      </c>
      <c r="AS39" s="6" t="n"/>
      <c r="AT39" s="7">
        <f>SUM(J39,T39,AD39,AN39)</f>
        <v/>
      </c>
      <c r="AU39" s="7">
        <f>SUM(F39,P39,Z39,AJ39)</f>
        <v/>
      </c>
      <c r="AV39" s="7">
        <f>SUM(N39,X39,AH39,AR39)</f>
        <v/>
      </c>
      <c r="AW39" s="7">
        <f>SUM(L39,V39,AF39,AP39)</f>
        <v/>
      </c>
      <c r="AX39" s="7">
        <f>SUM(I39,S39,AC39,AM39)</f>
        <v/>
      </c>
      <c r="AY39" s="7" t="n">
        <v>0</v>
      </c>
      <c r="AZ39" s="7">
        <f>SUM(H39,R39,AB39,AL39)</f>
        <v/>
      </c>
      <c r="BA39" s="7">
        <f>SUM(K39,U39,AE39,AO39)</f>
        <v/>
      </c>
      <c r="BB39" s="7">
        <f>SUM(E39,O39,Y39,AI39)</f>
        <v/>
      </c>
      <c r="BC39" s="7">
        <f>SUM(G39,Q39,AA39,AK39)</f>
        <v/>
      </c>
      <c r="BD39" s="7" t="n">
        <v>0</v>
      </c>
      <c r="BE39" s="7">
        <f>BB39+BC39+BD39</f>
        <v/>
      </c>
      <c r="BF39" s="7" t="n">
        <v>1875.567058823529</v>
      </c>
      <c r="BG39" s="7">
        <f>BE39/28*28</f>
        <v/>
      </c>
      <c r="BH39" s="7">
        <f>IFERROR(BB39/AU39,0)</f>
        <v/>
      </c>
    </row>
    <row r="40">
      <c r="A40" s="8" t="n"/>
      <c r="B40" s="8" t="n"/>
      <c r="C40" s="8" t="n"/>
      <c r="D40" s="8" t="inlineStr">
        <is>
          <t>Итого ФТ</t>
        </is>
      </c>
      <c r="E40" s="9">
        <f>SUM(E38:E39)</f>
        <v/>
      </c>
      <c r="F40" s="9">
        <f>SUM(F38:F39)</f>
        <v/>
      </c>
      <c r="G40" s="9">
        <f>SUM(G38:G39)</f>
        <v/>
      </c>
      <c r="H40" s="9">
        <f>SUM(H38:H39)</f>
        <v/>
      </c>
      <c r="I40" s="9">
        <f>SUM(I38:I39)</f>
        <v/>
      </c>
      <c r="J40" s="9">
        <f>SUM(J38:J39)</f>
        <v/>
      </c>
      <c r="K40" s="9">
        <f>SUM(K38:K39)</f>
        <v/>
      </c>
      <c r="L40" s="9">
        <f>SUM(L38:L39)</f>
        <v/>
      </c>
      <c r="M40" s="9">
        <f>SUM(M38:M39)</f>
        <v/>
      </c>
      <c r="N40" s="9">
        <f>SUM(N38:N39)</f>
        <v/>
      </c>
      <c r="O40" s="9">
        <f>SUM(O38:O39)</f>
        <v/>
      </c>
      <c r="P40" s="9">
        <f>SUM(P38:P39)</f>
        <v/>
      </c>
      <c r="Q40" s="9">
        <f>SUM(Q38:Q39)</f>
        <v/>
      </c>
      <c r="R40" s="9">
        <f>SUM(R38:R39)</f>
        <v/>
      </c>
      <c r="S40" s="9">
        <f>SUM(S38:S39)</f>
        <v/>
      </c>
      <c r="T40" s="9">
        <f>SUM(T38:T39)</f>
        <v/>
      </c>
      <c r="U40" s="9">
        <f>SUM(U38:U39)</f>
        <v/>
      </c>
      <c r="V40" s="9">
        <f>SUM(V38:V39)</f>
        <v/>
      </c>
      <c r="W40" s="9">
        <f>SUM(W38:W39)</f>
        <v/>
      </c>
      <c r="X40" s="9">
        <f>SUM(X38:X39)</f>
        <v/>
      </c>
      <c r="Y40" s="9">
        <f>SUM(Y38:Y39)</f>
        <v/>
      </c>
      <c r="Z40" s="9">
        <f>SUM(Z38:Z39)</f>
        <v/>
      </c>
      <c r="AA40" s="9">
        <f>SUM(AA38:AA39)</f>
        <v/>
      </c>
      <c r="AB40" s="9">
        <f>SUM(AB38:AB39)</f>
        <v/>
      </c>
      <c r="AC40" s="9">
        <f>SUM(AC38:AC39)</f>
        <v/>
      </c>
      <c r="AD40" s="9">
        <f>SUM(AD38:AD39)</f>
        <v/>
      </c>
      <c r="AE40" s="9">
        <f>SUM(AE38:AE39)</f>
        <v/>
      </c>
      <c r="AF40" s="9">
        <f>SUM(AF38:AF39)</f>
        <v/>
      </c>
      <c r="AG40" s="9">
        <f>SUM(AG38:AG39)</f>
        <v/>
      </c>
      <c r="AH40" s="9">
        <f>SUM(AH38:AH39)</f>
        <v/>
      </c>
      <c r="AI40" s="9">
        <f>SUM(AI38:AI39)</f>
        <v/>
      </c>
      <c r="AJ40" s="9">
        <f>SUM(AJ38:AJ39)</f>
        <v/>
      </c>
      <c r="AK40" s="9">
        <f>SUM(AK38:AK39)</f>
        <v/>
      </c>
      <c r="AL40" s="9">
        <f>SUM(AL38:AL39)</f>
        <v/>
      </c>
      <c r="AM40" s="9">
        <f>SUM(AM38:AM39)</f>
        <v/>
      </c>
      <c r="AN40" s="9">
        <f>SUM(AN38:AN39)</f>
        <v/>
      </c>
      <c r="AO40" s="9">
        <f>SUM(AO38:AO39)</f>
        <v/>
      </c>
      <c r="AP40" s="9">
        <f>SUM(AP38:AP39)</f>
        <v/>
      </c>
      <c r="AQ40" s="9">
        <f>SUM(AQ38:AQ39)</f>
        <v/>
      </c>
      <c r="AR40" s="9">
        <f>SUM(AR38:AR39)</f>
        <v/>
      </c>
      <c r="AS40" s="9">
        <f>SUM(AS38:AS39)</f>
        <v/>
      </c>
      <c r="AT40" s="9">
        <f>SUM(AT38:AT39)</f>
        <v/>
      </c>
      <c r="AU40" s="9">
        <f>SUM(AU38:AU39)</f>
        <v/>
      </c>
      <c r="AV40" s="9">
        <f>SUM(AV38:AV39)</f>
        <v/>
      </c>
      <c r="AW40" s="9">
        <f>SUM(AW38:AW39)</f>
        <v/>
      </c>
      <c r="AX40" s="9">
        <f>SUM(AX38:AX39)</f>
        <v/>
      </c>
      <c r="AY40" s="9">
        <f>SUM(AY38:AY39)</f>
        <v/>
      </c>
      <c r="AZ40" s="9">
        <f>SUM(AZ38:AZ39)</f>
        <v/>
      </c>
      <c r="BA40" s="9">
        <f>SUM(BA38:BA39)</f>
        <v/>
      </c>
      <c r="BB40" s="9">
        <f>SUM(BB38:BB39)</f>
        <v/>
      </c>
      <c r="BC40" s="9">
        <f>SUM(BC38:BC39)</f>
        <v/>
      </c>
      <c r="BD40" s="9">
        <f>SUM(BD38:BD39)</f>
        <v/>
      </c>
      <c r="BE40" s="9">
        <f>SUM(BE38:BE39)</f>
        <v/>
      </c>
      <c r="BF40" s="9">
        <f>IFERROR(BA40/AT40,0)</f>
        <v/>
      </c>
      <c r="BG40" s="9">
        <f>BE40/28*28</f>
        <v/>
      </c>
      <c r="BH40" s="9">
        <f>IFERROR(BB40/AU40,0)</f>
        <v/>
      </c>
    </row>
    <row r="42">
      <c r="A42" s="5" t="n"/>
      <c r="B42" s="5" t="n"/>
      <c r="C42" s="5" t="n"/>
      <c r="D42" s="5" t="inlineStr">
        <is>
          <t>БОЕВЫЕ ИСКУССТВА</t>
        </is>
      </c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  <c r="BG42" s="5" t="n"/>
      <c r="BH42" s="5" t="n"/>
    </row>
    <row r="43">
      <c r="A43" s="4" t="inlineStr">
        <is>
          <t>№</t>
        </is>
      </c>
      <c r="B43" s="4" t="inlineStr">
        <is>
          <t>Дата начала</t>
        </is>
      </c>
      <c r="C43" s="4" t="inlineStr">
        <is>
          <t>Статус</t>
        </is>
      </c>
      <c r="D43" s="4" t="inlineStr">
        <is>
          <t>ФИО</t>
        </is>
      </c>
      <c r="E43" s="4" t="inlineStr">
        <is>
          <t>Факт $ из 1С</t>
        </is>
      </c>
      <c r="F43" s="4" t="inlineStr">
        <is>
          <t>Факт ПТ</t>
        </is>
      </c>
      <c r="G43" s="4" t="inlineStr">
        <is>
          <t>Факт $ МГ/секции</t>
        </is>
      </c>
      <c r="H43" s="4" t="inlineStr">
        <is>
          <t>Факт МГ/секции</t>
        </is>
      </c>
      <c r="I43" s="4" t="inlineStr">
        <is>
          <t>Факт ВПТ</t>
        </is>
      </c>
      <c r="J43" s="4" t="inlineStr">
        <is>
          <t>Тех. задание ПТ</t>
        </is>
      </c>
      <c r="K43" s="4" t="inlineStr">
        <is>
          <t>Тех задание $</t>
        </is>
      </c>
      <c r="L43" s="4" t="inlineStr">
        <is>
          <t>Тех. задание ВПТ</t>
        </is>
      </c>
      <c r="M43" s="4" t="inlineStr">
        <is>
          <t>Разница ПТ $</t>
        </is>
      </c>
      <c r="N43" s="4" t="inlineStr">
        <is>
          <t>Факт СПЛИТ</t>
        </is>
      </c>
      <c r="O43" s="4" t="inlineStr">
        <is>
          <t>Факт $ из 1С</t>
        </is>
      </c>
      <c r="P43" s="4" t="inlineStr">
        <is>
          <t>Факт ПТ</t>
        </is>
      </c>
      <c r="Q43" s="4" t="inlineStr">
        <is>
          <t>Факт $ МГ/секции</t>
        </is>
      </c>
      <c r="R43" s="4" t="inlineStr">
        <is>
          <t>Факт МГ/секции</t>
        </is>
      </c>
      <c r="S43" s="4" t="inlineStr">
        <is>
          <t>Факт ВПТ</t>
        </is>
      </c>
      <c r="T43" s="4" t="inlineStr">
        <is>
          <t>Тех. задание ПТ</t>
        </is>
      </c>
      <c r="U43" s="4" t="inlineStr">
        <is>
          <t>Тех задание $</t>
        </is>
      </c>
      <c r="V43" s="4" t="inlineStr">
        <is>
          <t>Тех. задание ВПТ</t>
        </is>
      </c>
      <c r="W43" s="4" t="inlineStr">
        <is>
          <t>Разница ПТ $</t>
        </is>
      </c>
      <c r="X43" s="4" t="inlineStr">
        <is>
          <t>Факт СПЛИТ</t>
        </is>
      </c>
      <c r="Y43" s="4" t="inlineStr">
        <is>
          <t>Факт $ из 1С</t>
        </is>
      </c>
      <c r="Z43" s="4" t="inlineStr">
        <is>
          <t>Факт ПТ</t>
        </is>
      </c>
      <c r="AA43" s="4" t="inlineStr">
        <is>
          <t>Факт $ МГ/секции</t>
        </is>
      </c>
      <c r="AB43" s="4" t="inlineStr">
        <is>
          <t>Факт МГ/секции</t>
        </is>
      </c>
      <c r="AC43" s="4" t="inlineStr">
        <is>
          <t>Факт ВПТ</t>
        </is>
      </c>
      <c r="AD43" s="4" t="inlineStr">
        <is>
          <t>Тех. задание ПТ</t>
        </is>
      </c>
      <c r="AE43" s="4" t="inlineStr">
        <is>
          <t>Тех задание $</t>
        </is>
      </c>
      <c r="AF43" s="4" t="inlineStr">
        <is>
          <t>Тех. задание ВПТ</t>
        </is>
      </c>
      <c r="AG43" s="4" t="inlineStr">
        <is>
          <t>Разница ПТ $</t>
        </is>
      </c>
      <c r="AH43" s="4" t="inlineStr">
        <is>
          <t>Факт СПЛИТ</t>
        </is>
      </c>
      <c r="AI43" s="4" t="inlineStr">
        <is>
          <t>Факт $ из 1С</t>
        </is>
      </c>
      <c r="AJ43" s="4" t="inlineStr">
        <is>
          <t>Факт ПТ</t>
        </is>
      </c>
      <c r="AK43" s="4" t="inlineStr">
        <is>
          <t>Факт $ МГ/секции</t>
        </is>
      </c>
      <c r="AL43" s="4" t="inlineStr">
        <is>
          <t>Факт МГ/секции</t>
        </is>
      </c>
      <c r="AM43" s="4" t="inlineStr">
        <is>
          <t>Факт ВПТ</t>
        </is>
      </c>
      <c r="AN43" s="4" t="inlineStr">
        <is>
          <t>Тех. задание ПТ</t>
        </is>
      </c>
      <c r="AO43" s="4" t="inlineStr">
        <is>
          <t>Тех задание $</t>
        </is>
      </c>
      <c r="AP43" s="4" t="inlineStr">
        <is>
          <t>Тех. задание ВПТ</t>
        </is>
      </c>
      <c r="AQ43" s="4" t="inlineStr">
        <is>
          <t>Разница ПТ $</t>
        </is>
      </c>
      <c r="AR43" s="4" t="inlineStr">
        <is>
          <t>Факт СПЛИТ</t>
        </is>
      </c>
      <c r="AS43" s="4" t="inlineStr"/>
      <c r="AT43" s="4" t="inlineStr">
        <is>
          <t>Тех. задание ПТ</t>
        </is>
      </c>
      <c r="AU43" s="4" t="inlineStr">
        <is>
          <t>Факт ПТ</t>
        </is>
      </c>
      <c r="AV43" s="4" t="inlineStr">
        <is>
          <t>Факт СПЛИТ</t>
        </is>
      </c>
      <c r="AW43" s="4" t="inlineStr">
        <is>
          <t>Тех. задание ВПТ</t>
        </is>
      </c>
      <c r="AX43" s="4" t="inlineStr">
        <is>
          <t>Факт ВПТ</t>
        </is>
      </c>
      <c r="AY43" s="4" t="inlineStr">
        <is>
          <t>Тех. задание</t>
        </is>
      </c>
      <c r="AZ43" s="4" t="inlineStr">
        <is>
          <t>Факт</t>
        </is>
      </c>
      <c r="BA43" s="4" t="inlineStr">
        <is>
          <t>Тех задание $</t>
        </is>
      </c>
      <c r="BB43" s="4" t="inlineStr">
        <is>
          <t>Факт ПТ 1С $</t>
        </is>
      </c>
      <c r="BC43" s="4" t="inlineStr">
        <is>
          <t>Факт МГ/секции 1С $</t>
        </is>
      </c>
      <c r="BD43" s="4" t="inlineStr">
        <is>
          <t>Прочие услуги $</t>
        </is>
      </c>
      <c r="BE43" s="4" t="inlineStr">
        <is>
          <t>Факт общий $</t>
        </is>
      </c>
      <c r="BF43" s="4" t="inlineStr">
        <is>
          <t>Средняя стоимость ПТ прошлого месяца $</t>
        </is>
      </c>
      <c r="BG43" s="4" t="inlineStr">
        <is>
          <t>Ранрейт $</t>
        </is>
      </c>
      <c r="BH43" s="4" t="inlineStr">
        <is>
          <t>Средняя стоимость ПТ на новый месяц</t>
        </is>
      </c>
    </row>
    <row r="44">
      <c r="A44" s="6" t="n">
        <v>26</v>
      </c>
      <c r="B44" s="6" t="inlineStr">
        <is>
          <t>2026-01-02</t>
        </is>
      </c>
      <c r="C44" s="6" t="inlineStr">
        <is>
          <t>ПТ</t>
        </is>
      </c>
      <c r="D44" s="6" t="inlineStr">
        <is>
          <t>Гусейнов Ширхан Панах Оглы</t>
        </is>
      </c>
      <c r="E44" s="7" t="n">
        <v>0</v>
      </c>
      <c r="F44" s="7" t="n">
        <v>0</v>
      </c>
      <c r="G44" s="7" t="n">
        <v>1275</v>
      </c>
      <c r="H44" s="7" t="n">
        <v>2</v>
      </c>
      <c r="I44" s="7" t="n">
        <v>0</v>
      </c>
      <c r="J44" s="7" t="n">
        <v>1</v>
      </c>
      <c r="K44" s="7">
        <f>ROUND(J44*BF44/100,0)*100</f>
        <v/>
      </c>
      <c r="L44" s="7" t="n">
        <v>0</v>
      </c>
      <c r="M44" s="7">
        <f>E44-K44</f>
        <v/>
      </c>
      <c r="N44" s="7" t="n">
        <v>0</v>
      </c>
      <c r="O44" s="7" t="n">
        <v>0</v>
      </c>
      <c r="P44" s="7" t="n">
        <v>0</v>
      </c>
      <c r="Q44" s="7" t="n">
        <v>1037.5</v>
      </c>
      <c r="R44" s="7" t="n">
        <v>2</v>
      </c>
      <c r="S44" s="7" t="n">
        <v>3</v>
      </c>
      <c r="T44" s="7" t="n">
        <v>1</v>
      </c>
      <c r="U44" s="7">
        <f>ROUND(T44*BF44/100,0)*100</f>
        <v/>
      </c>
      <c r="V44" s="7" t="n">
        <v>0</v>
      </c>
      <c r="W44" s="7">
        <f>O44-U44</f>
        <v/>
      </c>
      <c r="X44" s="7" t="n">
        <v>0</v>
      </c>
      <c r="Y44" s="7" t="n">
        <v>0</v>
      </c>
      <c r="Z44" s="7" t="n">
        <v>0</v>
      </c>
      <c r="AA44" s="7" t="n">
        <v>0</v>
      </c>
      <c r="AB44" s="7" t="n">
        <v>0</v>
      </c>
      <c r="AC44" s="7" t="n">
        <v>0</v>
      </c>
      <c r="AD44" s="7" t="n">
        <v>1</v>
      </c>
      <c r="AE44" s="7">
        <f>ROUND(AD44*BF44/100,0)*100</f>
        <v/>
      </c>
      <c r="AF44" s="7" t="n">
        <v>0</v>
      </c>
      <c r="AG44" s="7">
        <f>Y44-AE44</f>
        <v/>
      </c>
      <c r="AH44" s="7" t="n">
        <v>0</v>
      </c>
      <c r="AI44" s="7" t="n">
        <v>0</v>
      </c>
      <c r="AJ44" s="7" t="n">
        <v>0</v>
      </c>
      <c r="AK44" s="7" t="n">
        <v>1037.5</v>
      </c>
      <c r="AL44" s="7" t="n">
        <v>2</v>
      </c>
      <c r="AM44" s="7" t="n">
        <v>0</v>
      </c>
      <c r="AN44" s="7" t="n">
        <v>1</v>
      </c>
      <c r="AO44" s="7">
        <f>ROUND(AN44*BF44/100,0)*100</f>
        <v/>
      </c>
      <c r="AP44" s="7" t="n">
        <v>0</v>
      </c>
      <c r="AQ44" s="7">
        <f>AI44-AO44</f>
        <v/>
      </c>
      <c r="AR44" s="7" t="n">
        <v>0</v>
      </c>
      <c r="AS44" s="6" t="n"/>
      <c r="AT44" s="7">
        <f>SUM(J44,T44,AD44,AN44)</f>
        <v/>
      </c>
      <c r="AU44" s="7">
        <f>SUM(F44,P44,Z44,AJ44)</f>
        <v/>
      </c>
      <c r="AV44" s="7">
        <f>SUM(N44,X44,AH44,AR44)</f>
        <v/>
      </c>
      <c r="AW44" s="7">
        <f>SUM(L44,V44,AF44,AP44)</f>
        <v/>
      </c>
      <c r="AX44" s="7">
        <f>SUM(I44,S44,AC44,AM44)</f>
        <v/>
      </c>
      <c r="AY44" s="7" t="n">
        <v>0</v>
      </c>
      <c r="AZ44" s="7">
        <f>SUM(H44,R44,AB44,AL44)</f>
        <v/>
      </c>
      <c r="BA44" s="7">
        <f>SUM(K44,U44,AE44,AO44)</f>
        <v/>
      </c>
      <c r="BB44" s="7">
        <f>SUM(E44,O44,Y44,AI44)</f>
        <v/>
      </c>
      <c r="BC44" s="7">
        <f>SUM(G44,Q44,AA44,AK44)</f>
        <v/>
      </c>
      <c r="BD44" s="7" t="n">
        <v>0</v>
      </c>
      <c r="BE44" s="7">
        <f>BB44+BC44+BD44</f>
        <v/>
      </c>
      <c r="BF44" s="7" t="n">
        <v>495.8333333333333</v>
      </c>
      <c r="BG44" s="7">
        <f>BE44/28*28</f>
        <v/>
      </c>
      <c r="BH44" s="7">
        <f>IFERROR(BB44/AU44,0)</f>
        <v/>
      </c>
    </row>
    <row r="45">
      <c r="A45" s="6" t="n">
        <v>27</v>
      </c>
      <c r="B45" s="6" t="inlineStr">
        <is>
          <t>2025-04-01</t>
        </is>
      </c>
      <c r="C45" s="6" t="inlineStr">
        <is>
          <t>ПТ</t>
        </is>
      </c>
      <c r="D45" s="6" t="inlineStr">
        <is>
          <t>Хилобок Кирилл Игоревич</t>
        </is>
      </c>
      <c r="E45" s="7" t="n">
        <v>19677.75</v>
      </c>
      <c r="F45" s="7" t="n">
        <v>12</v>
      </c>
      <c r="G45" s="7" t="n">
        <v>8246.25</v>
      </c>
      <c r="H45" s="7" t="n">
        <v>11</v>
      </c>
      <c r="I45" s="7" t="n">
        <v>1</v>
      </c>
      <c r="J45" s="7" t="n">
        <v>4</v>
      </c>
      <c r="K45" s="7">
        <f>ROUND(J45*BF45/100,0)*100</f>
        <v/>
      </c>
      <c r="L45" s="7" t="n">
        <v>0</v>
      </c>
      <c r="M45" s="7">
        <f>E45-K45</f>
        <v/>
      </c>
      <c r="N45" s="7" t="n">
        <v>0</v>
      </c>
      <c r="O45" s="7" t="n">
        <v>23508.75</v>
      </c>
      <c r="P45" s="7" t="n">
        <v>14</v>
      </c>
      <c r="Q45" s="7" t="n">
        <v>9665</v>
      </c>
      <c r="R45" s="7" t="n">
        <v>14</v>
      </c>
      <c r="S45" s="7" t="n">
        <v>1</v>
      </c>
      <c r="T45" s="7" t="n">
        <v>4</v>
      </c>
      <c r="U45" s="7">
        <f>ROUND(T45*BF45/100,0)*100</f>
        <v/>
      </c>
      <c r="V45" s="7" t="n">
        <v>0</v>
      </c>
      <c r="W45" s="7">
        <f>O45-U45</f>
        <v/>
      </c>
      <c r="X45" s="7" t="n">
        <v>1</v>
      </c>
      <c r="Y45" s="7" t="n">
        <v>16518.75</v>
      </c>
      <c r="Z45" s="7" t="n">
        <v>10</v>
      </c>
      <c r="AA45" s="7" t="n">
        <v>11302.5</v>
      </c>
      <c r="AB45" s="7" t="n">
        <v>17</v>
      </c>
      <c r="AC45" s="7" t="n">
        <v>0</v>
      </c>
      <c r="AD45" s="7" t="n">
        <v>4</v>
      </c>
      <c r="AE45" s="7">
        <f>ROUND(AD45*BF45/100,0)*100</f>
        <v/>
      </c>
      <c r="AF45" s="7" t="n">
        <v>0</v>
      </c>
      <c r="AG45" s="7">
        <f>Y45-AE45</f>
        <v/>
      </c>
      <c r="AH45" s="7" t="n">
        <v>2</v>
      </c>
      <c r="AI45" s="7" t="n">
        <v>11692.5</v>
      </c>
      <c r="AJ45" s="7" t="n">
        <v>9</v>
      </c>
      <c r="AK45" s="7" t="n">
        <v>10883.75</v>
      </c>
      <c r="AL45" s="7" t="n">
        <v>17</v>
      </c>
      <c r="AM45" s="7" t="n">
        <v>0</v>
      </c>
      <c r="AN45" s="7" t="n">
        <v>4</v>
      </c>
      <c r="AO45" s="7">
        <f>ROUND(AN45*BF45/100,0)*100</f>
        <v/>
      </c>
      <c r="AP45" s="7" t="n">
        <v>0</v>
      </c>
      <c r="AQ45" s="7">
        <f>AI45-AO45</f>
        <v/>
      </c>
      <c r="AR45" s="7" t="n">
        <v>2</v>
      </c>
      <c r="AS45" s="6" t="n"/>
      <c r="AT45" s="7">
        <f>SUM(J45,T45,AD45,AN45)</f>
        <v/>
      </c>
      <c r="AU45" s="7">
        <f>SUM(F45,P45,Z45,AJ45)</f>
        <v/>
      </c>
      <c r="AV45" s="7">
        <f>SUM(N45,X45,AH45,AR45)</f>
        <v/>
      </c>
      <c r="AW45" s="7">
        <f>SUM(L45,V45,AF45,AP45)</f>
        <v/>
      </c>
      <c r="AX45" s="7">
        <f>SUM(I45,S45,AC45,AM45)</f>
        <v/>
      </c>
      <c r="AY45" s="7" t="n">
        <v>0</v>
      </c>
      <c r="AZ45" s="7">
        <f>SUM(H45,R45,AB45,AL45)</f>
        <v/>
      </c>
      <c r="BA45" s="7">
        <f>SUM(K45,U45,AE45,AO45)</f>
        <v/>
      </c>
      <c r="BB45" s="7">
        <f>SUM(E45,O45,Y45,AI45)</f>
        <v/>
      </c>
      <c r="BC45" s="7">
        <f>SUM(G45,Q45,AA45,AK45)</f>
        <v/>
      </c>
      <c r="BD45" s="7" t="n">
        <v>0</v>
      </c>
      <c r="BE45" s="7">
        <f>BB45+BC45+BD45</f>
        <v/>
      </c>
      <c r="BF45" s="7" t="n">
        <v>959.6428571428571</v>
      </c>
      <c r="BG45" s="7">
        <f>BE45/28*28</f>
        <v/>
      </c>
      <c r="BH45" s="7">
        <f>IFERROR(BB45/AU45,0)</f>
        <v/>
      </c>
    </row>
    <row r="46">
      <c r="A46" s="8" t="n"/>
      <c r="B46" s="8" t="n"/>
      <c r="C46" s="8" t="n"/>
      <c r="D46" s="8" t="inlineStr">
        <is>
          <t>Итого БИ</t>
        </is>
      </c>
      <c r="E46" s="9">
        <f>SUM(E44:E45)</f>
        <v/>
      </c>
      <c r="F46" s="9">
        <f>SUM(F44:F45)</f>
        <v/>
      </c>
      <c r="G46" s="9">
        <f>SUM(G44:G45)</f>
        <v/>
      </c>
      <c r="H46" s="9">
        <f>SUM(H44:H45)</f>
        <v/>
      </c>
      <c r="I46" s="9">
        <f>SUM(I44:I45)</f>
        <v/>
      </c>
      <c r="J46" s="9">
        <f>SUM(J44:J45)</f>
        <v/>
      </c>
      <c r="K46" s="9">
        <f>SUM(K44:K45)</f>
        <v/>
      </c>
      <c r="L46" s="9">
        <f>SUM(L44:L45)</f>
        <v/>
      </c>
      <c r="M46" s="9">
        <f>SUM(M44:M45)</f>
        <v/>
      </c>
      <c r="N46" s="9">
        <f>SUM(N44:N45)</f>
        <v/>
      </c>
      <c r="O46" s="9">
        <f>SUM(O44:O45)</f>
        <v/>
      </c>
      <c r="P46" s="9">
        <f>SUM(P44:P45)</f>
        <v/>
      </c>
      <c r="Q46" s="9">
        <f>SUM(Q44:Q45)</f>
        <v/>
      </c>
      <c r="R46" s="9">
        <f>SUM(R44:R45)</f>
        <v/>
      </c>
      <c r="S46" s="9">
        <f>SUM(S44:S45)</f>
        <v/>
      </c>
      <c r="T46" s="9">
        <f>SUM(T44:T45)</f>
        <v/>
      </c>
      <c r="U46" s="9">
        <f>SUM(U44:U45)</f>
        <v/>
      </c>
      <c r="V46" s="9">
        <f>SUM(V44:V45)</f>
        <v/>
      </c>
      <c r="W46" s="9">
        <f>SUM(W44:W45)</f>
        <v/>
      </c>
      <c r="X46" s="9">
        <f>SUM(X44:X45)</f>
        <v/>
      </c>
      <c r="Y46" s="9">
        <f>SUM(Y44:Y45)</f>
        <v/>
      </c>
      <c r="Z46" s="9">
        <f>SUM(Z44:Z45)</f>
        <v/>
      </c>
      <c r="AA46" s="9">
        <f>SUM(AA44:AA45)</f>
        <v/>
      </c>
      <c r="AB46" s="9">
        <f>SUM(AB44:AB45)</f>
        <v/>
      </c>
      <c r="AC46" s="9">
        <f>SUM(AC44:AC45)</f>
        <v/>
      </c>
      <c r="AD46" s="9">
        <f>SUM(AD44:AD45)</f>
        <v/>
      </c>
      <c r="AE46" s="9">
        <f>SUM(AE44:AE45)</f>
        <v/>
      </c>
      <c r="AF46" s="9">
        <f>SUM(AF44:AF45)</f>
        <v/>
      </c>
      <c r="AG46" s="9">
        <f>SUM(AG44:AG45)</f>
        <v/>
      </c>
      <c r="AH46" s="9">
        <f>SUM(AH44:AH45)</f>
        <v/>
      </c>
      <c r="AI46" s="9">
        <f>SUM(AI44:AI45)</f>
        <v/>
      </c>
      <c r="AJ46" s="9">
        <f>SUM(AJ44:AJ45)</f>
        <v/>
      </c>
      <c r="AK46" s="9">
        <f>SUM(AK44:AK45)</f>
        <v/>
      </c>
      <c r="AL46" s="9">
        <f>SUM(AL44:AL45)</f>
        <v/>
      </c>
      <c r="AM46" s="9">
        <f>SUM(AM44:AM45)</f>
        <v/>
      </c>
      <c r="AN46" s="9">
        <f>SUM(AN44:AN45)</f>
        <v/>
      </c>
      <c r="AO46" s="9">
        <f>SUM(AO44:AO45)</f>
        <v/>
      </c>
      <c r="AP46" s="9">
        <f>SUM(AP44:AP45)</f>
        <v/>
      </c>
      <c r="AQ46" s="9">
        <f>SUM(AQ44:AQ45)</f>
        <v/>
      </c>
      <c r="AR46" s="9">
        <f>SUM(AR44:AR45)</f>
        <v/>
      </c>
      <c r="AS46" s="9">
        <f>SUM(AS44:AS45)</f>
        <v/>
      </c>
      <c r="AT46" s="9">
        <f>SUM(AT44:AT45)</f>
        <v/>
      </c>
      <c r="AU46" s="9">
        <f>SUM(AU44:AU45)</f>
        <v/>
      </c>
      <c r="AV46" s="9">
        <f>SUM(AV44:AV45)</f>
        <v/>
      </c>
      <c r="AW46" s="9">
        <f>SUM(AW44:AW45)</f>
        <v/>
      </c>
      <c r="AX46" s="9">
        <f>SUM(AX44:AX45)</f>
        <v/>
      </c>
      <c r="AY46" s="9">
        <f>SUM(AY44:AY45)</f>
        <v/>
      </c>
      <c r="AZ46" s="9">
        <f>SUM(AZ44:AZ45)</f>
        <v/>
      </c>
      <c r="BA46" s="9">
        <f>SUM(BA44:BA45)</f>
        <v/>
      </c>
      <c r="BB46" s="9">
        <f>SUM(BB44:BB45)</f>
        <v/>
      </c>
      <c r="BC46" s="9">
        <f>SUM(BC44:BC45)</f>
        <v/>
      </c>
      <c r="BD46" s="9">
        <f>SUM(BD44:BD45)</f>
        <v/>
      </c>
      <c r="BE46" s="9">
        <f>SUM(BE44:BE45)</f>
        <v/>
      </c>
      <c r="BF46" s="9">
        <f>IFERROR(BA46/AT46,0)</f>
        <v/>
      </c>
      <c r="BG46" s="9">
        <f>BE46/28*28</f>
        <v/>
      </c>
      <c r="BH46" s="9">
        <f>IFERROR(BB46/AU46,0)</f>
        <v/>
      </c>
    </row>
    <row r="48">
      <c r="A48" s="10" t="n"/>
      <c r="B48" s="10" t="n"/>
      <c r="C48" s="10" t="n"/>
      <c r="D48" s="10" t="inlineStr">
        <is>
          <t>Итого</t>
        </is>
      </c>
      <c r="E48" s="11">
        <f>SUM(E21,E34,E40,E46)</f>
        <v/>
      </c>
      <c r="F48" s="11">
        <f>SUM(F21,F34,F40,F46)</f>
        <v/>
      </c>
      <c r="G48" s="11">
        <f>SUM(G21,G34,G40,G46)</f>
        <v/>
      </c>
      <c r="H48" s="11">
        <f>SUM(H21,H34,H40,H46)</f>
        <v/>
      </c>
      <c r="I48" s="11">
        <f>SUM(I21,I34,I40,I46)</f>
        <v/>
      </c>
      <c r="J48" s="11">
        <f>SUM(J21,J34,J40,J46)</f>
        <v/>
      </c>
      <c r="K48" s="11">
        <f>SUM(K21,K34,K40,K46)</f>
        <v/>
      </c>
      <c r="L48" s="11">
        <f>SUM(L21,L34,L40,L46)</f>
        <v/>
      </c>
      <c r="M48" s="11">
        <f>SUM(M21,M34,M40,M46)</f>
        <v/>
      </c>
      <c r="N48" s="11">
        <f>SUM(N21,N34,N40,N46)</f>
        <v/>
      </c>
      <c r="O48" s="11">
        <f>SUM(O21,O34,O40,O46)</f>
        <v/>
      </c>
      <c r="P48" s="11">
        <f>SUM(P21,P34,P40,P46)</f>
        <v/>
      </c>
      <c r="Q48" s="11">
        <f>SUM(Q21,Q34,Q40,Q46)</f>
        <v/>
      </c>
      <c r="R48" s="11">
        <f>SUM(R21,R34,R40,R46)</f>
        <v/>
      </c>
      <c r="S48" s="11">
        <f>SUM(S21,S34,S40,S46)</f>
        <v/>
      </c>
      <c r="T48" s="11">
        <f>SUM(T21,T34,T40,T46)</f>
        <v/>
      </c>
      <c r="U48" s="11">
        <f>SUM(U21,U34,U40,U46)</f>
        <v/>
      </c>
      <c r="V48" s="11">
        <f>SUM(V21,V34,V40,V46)</f>
        <v/>
      </c>
      <c r="W48" s="11">
        <f>SUM(W21,W34,W40,W46)</f>
        <v/>
      </c>
      <c r="X48" s="11">
        <f>SUM(X21,X34,X40,X46)</f>
        <v/>
      </c>
      <c r="Y48" s="11">
        <f>SUM(Y21,Y34,Y40,Y46)</f>
        <v/>
      </c>
      <c r="Z48" s="11">
        <f>SUM(Z21,Z34,Z40,Z46)</f>
        <v/>
      </c>
      <c r="AA48" s="11">
        <f>SUM(AA21,AA34,AA40,AA46)</f>
        <v/>
      </c>
      <c r="AB48" s="11">
        <f>SUM(AB21,AB34,AB40,AB46)</f>
        <v/>
      </c>
      <c r="AC48" s="11">
        <f>SUM(AC21,AC34,AC40,AC46)</f>
        <v/>
      </c>
      <c r="AD48" s="11">
        <f>SUM(AD21,AD34,AD40,AD46)</f>
        <v/>
      </c>
      <c r="AE48" s="11">
        <f>SUM(AE21,AE34,AE40,AE46)</f>
        <v/>
      </c>
      <c r="AF48" s="11">
        <f>SUM(AF21,AF34,AF40,AF46)</f>
        <v/>
      </c>
      <c r="AG48" s="11">
        <f>SUM(AG21,AG34,AG40,AG46)</f>
        <v/>
      </c>
      <c r="AH48" s="11">
        <f>SUM(AH21,AH34,AH40,AH46)</f>
        <v/>
      </c>
      <c r="AI48" s="11">
        <f>SUM(AI21,AI34,AI40,AI46)</f>
        <v/>
      </c>
      <c r="AJ48" s="11">
        <f>SUM(AJ21,AJ34,AJ40,AJ46)</f>
        <v/>
      </c>
      <c r="AK48" s="11">
        <f>SUM(AK21,AK34,AK40,AK46)</f>
        <v/>
      </c>
      <c r="AL48" s="11">
        <f>SUM(AL21,AL34,AL40,AL46)</f>
        <v/>
      </c>
      <c r="AM48" s="11">
        <f>SUM(AM21,AM34,AM40,AM46)</f>
        <v/>
      </c>
      <c r="AN48" s="11">
        <f>SUM(AN21,AN34,AN40,AN46)</f>
        <v/>
      </c>
      <c r="AO48" s="11">
        <f>SUM(AO21,AO34,AO40,AO46)</f>
        <v/>
      </c>
      <c r="AP48" s="11">
        <f>SUM(AP21,AP34,AP40,AP46)</f>
        <v/>
      </c>
      <c r="AQ48" s="11">
        <f>SUM(AQ21,AQ34,AQ40,AQ46)</f>
        <v/>
      </c>
      <c r="AR48" s="11">
        <f>SUM(AR21,AR34,AR40,AR46)</f>
        <v/>
      </c>
      <c r="AS48" s="11">
        <f>SUM(AS21,AS34,AS40,AS46)</f>
        <v/>
      </c>
      <c r="AT48" s="11">
        <f>SUM(AT21,AT34,AT40,AT46)</f>
        <v/>
      </c>
      <c r="AU48" s="11">
        <f>SUM(AU21,AU34,AU40,AU46)</f>
        <v/>
      </c>
      <c r="AV48" s="11">
        <f>SUM(AV21,AV34,AV40,AV46)</f>
        <v/>
      </c>
      <c r="AW48" s="11">
        <f>SUM(AW21,AW34,AW40,AW46)</f>
        <v/>
      </c>
      <c r="AX48" s="11">
        <f>SUM(AX21,AX34,AX40,AX46)</f>
        <v/>
      </c>
      <c r="AY48" s="11">
        <f>SUM(AY21,AY34,AY40,AY46)</f>
        <v/>
      </c>
      <c r="AZ48" s="11">
        <f>SUM(AZ21,AZ34,AZ40,AZ46)</f>
        <v/>
      </c>
      <c r="BA48" s="11">
        <f>SUM(BA21,BA34,BA40,BA46)</f>
        <v/>
      </c>
      <c r="BB48" s="11">
        <f>SUM(BB21,BB34,BB40,BB46)</f>
        <v/>
      </c>
      <c r="BC48" s="11">
        <f>SUM(BC21,BC34,BC40,BC46)</f>
        <v/>
      </c>
      <c r="BD48" s="11">
        <f>SUM(BD21,BD34,BD40,BD46)</f>
        <v/>
      </c>
      <c r="BE48" s="11">
        <f>SUM(BE21,BE34,BE40,BE46)</f>
        <v/>
      </c>
      <c r="BF48" s="11">
        <f>IFERROR(BA48/AT48,0)</f>
        <v/>
      </c>
      <c r="BG48" s="11">
        <f>BE48/28*28</f>
        <v/>
      </c>
      <c r="BH48" s="11">
        <f>IFERROR(BB48/AU48,0)</f>
        <v/>
      </c>
    </row>
  </sheetData>
  <mergeCells count="8">
    <mergeCell ref="AY3:AZ3"/>
    <mergeCell ref="AW3:AX3"/>
    <mergeCell ref="BA3:BH3"/>
    <mergeCell ref="E3:N3"/>
    <mergeCell ref="AI3:AR3"/>
    <mergeCell ref="AT3:AV3"/>
    <mergeCell ref="Y3:AH3"/>
    <mergeCell ref="O3:X3"/>
  </mergeCells>
  <conditionalFormatting sqref="M7:M20">
    <cfRule type="dataBar" priority="1">
      <dataBar showValue="1">
        <cfvo type="num" val="0"/>
        <cfvo type="num" val="0"/>
        <color rgb="00D8B4FE"/>
      </dataBar>
    </cfRule>
  </conditionalFormatting>
  <conditionalFormatting sqref="M25:M33">
    <cfRule type="dataBar" priority="2">
      <dataBar showValue="1">
        <cfvo type="num" val="0"/>
        <cfvo type="num" val="0"/>
        <color rgb="00D8B4FE"/>
      </dataBar>
    </cfRule>
  </conditionalFormatting>
  <conditionalFormatting sqref="M38:M39">
    <cfRule type="dataBar" priority="3">
      <dataBar showValue="1">
        <cfvo type="num" val="0"/>
        <cfvo type="num" val="0"/>
        <color rgb="00D8B4FE"/>
      </dataBar>
    </cfRule>
  </conditionalFormatting>
  <conditionalFormatting sqref="M44:M45">
    <cfRule type="dataBar" priority="4">
      <dataBar showValue="1">
        <cfvo type="num" val="0"/>
        <cfvo type="num" val="0"/>
        <color rgb="00D8B4FE"/>
      </dataBar>
    </cfRule>
  </conditionalFormatting>
  <conditionalFormatting sqref="W7:W20">
    <cfRule type="dataBar" priority="5">
      <dataBar showValue="1">
        <cfvo type="num" val="0"/>
        <cfvo type="num" val="0"/>
        <color rgb="00D8B4FE"/>
      </dataBar>
    </cfRule>
  </conditionalFormatting>
  <conditionalFormatting sqref="W25:W33">
    <cfRule type="dataBar" priority="6">
      <dataBar showValue="1">
        <cfvo type="num" val="0"/>
        <cfvo type="num" val="0"/>
        <color rgb="00D8B4FE"/>
      </dataBar>
    </cfRule>
  </conditionalFormatting>
  <conditionalFormatting sqref="W38:W39">
    <cfRule type="dataBar" priority="7">
      <dataBar showValue="1">
        <cfvo type="num" val="0"/>
        <cfvo type="num" val="0"/>
        <color rgb="00D8B4FE"/>
      </dataBar>
    </cfRule>
  </conditionalFormatting>
  <conditionalFormatting sqref="W44:W45">
    <cfRule type="dataBar" priority="8">
      <dataBar showValue="1">
        <cfvo type="num" val="0"/>
        <cfvo type="num" val="0"/>
        <color rgb="00D8B4FE"/>
      </dataBar>
    </cfRule>
  </conditionalFormatting>
  <conditionalFormatting sqref="AG7:AG20">
    <cfRule type="dataBar" priority="9">
      <dataBar showValue="1">
        <cfvo type="num" val="0"/>
        <cfvo type="num" val="0"/>
        <color rgb="00D8B4FE"/>
      </dataBar>
    </cfRule>
  </conditionalFormatting>
  <conditionalFormatting sqref="AG25:AG33">
    <cfRule type="dataBar" priority="10">
      <dataBar showValue="1">
        <cfvo type="num" val="0"/>
        <cfvo type="num" val="0"/>
        <color rgb="00D8B4FE"/>
      </dataBar>
    </cfRule>
  </conditionalFormatting>
  <conditionalFormatting sqref="AG38:AG39">
    <cfRule type="dataBar" priority="11">
      <dataBar showValue="1">
        <cfvo type="num" val="0"/>
        <cfvo type="num" val="0"/>
        <color rgb="00D8B4FE"/>
      </dataBar>
    </cfRule>
  </conditionalFormatting>
  <conditionalFormatting sqref="AG44:AG45">
    <cfRule type="dataBar" priority="12">
      <dataBar showValue="1">
        <cfvo type="num" val="0"/>
        <cfvo type="num" val="0"/>
        <color rgb="00D8B4FE"/>
      </dataBar>
    </cfRule>
  </conditionalFormatting>
  <conditionalFormatting sqref="AQ7:AQ20">
    <cfRule type="dataBar" priority="13">
      <dataBar showValue="1">
        <cfvo type="num" val="0"/>
        <cfvo type="num" val="0"/>
        <color rgb="00D8B4FE"/>
      </dataBar>
    </cfRule>
  </conditionalFormatting>
  <conditionalFormatting sqref="AQ25:AQ33">
    <cfRule type="dataBar" priority="14">
      <dataBar showValue="1">
        <cfvo type="num" val="0"/>
        <cfvo type="num" val="0"/>
        <color rgb="00D8B4FE"/>
      </dataBar>
    </cfRule>
  </conditionalFormatting>
  <conditionalFormatting sqref="AQ38:AQ39">
    <cfRule type="dataBar" priority="15">
      <dataBar showValue="1">
        <cfvo type="num" val="0"/>
        <cfvo type="num" val="0"/>
        <color rgb="00D8B4FE"/>
      </dataBar>
    </cfRule>
  </conditionalFormatting>
  <conditionalFormatting sqref="AQ44:AQ45">
    <cfRule type="dataBar" priority="16">
      <dataBar showValue="1">
        <cfvo type="num" val="0"/>
        <cfvo type="num" val="0"/>
        <color rgb="00D8B4FE"/>
      </dataBar>
    </cfRule>
  </conditionalFormatting>
  <conditionalFormatting sqref="BG7:BG20">
    <cfRule type="dataBar" priority="17">
      <dataBar showValue="1">
        <cfvo type="num" val="0"/>
        <cfvo type="max"/>
        <color rgb="00B7E4C7"/>
      </dataBar>
    </cfRule>
  </conditionalFormatting>
  <conditionalFormatting sqref="BG25:BG33">
    <cfRule type="dataBar" priority="18">
      <dataBar showValue="1">
        <cfvo type="num" val="0"/>
        <cfvo type="max"/>
        <color rgb="00B7E4C7"/>
      </dataBar>
    </cfRule>
  </conditionalFormatting>
  <conditionalFormatting sqref="BG38:BG39">
    <cfRule type="dataBar" priority="19">
      <dataBar showValue="1">
        <cfvo type="num" val="0"/>
        <cfvo type="max"/>
        <color rgb="00B7E4C7"/>
      </dataBar>
    </cfRule>
  </conditionalFormatting>
  <conditionalFormatting sqref="BG44:BG45">
    <cfRule type="dataBar" priority="20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5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01.02.2026 — 28.02.2026</t>
        </is>
      </c>
    </row>
    <row r="3">
      <c r="A3" t="inlineStr">
        <is>
          <t>Дата контроля: 28.02.2026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2714162.100000001</v>
      </c>
    </row>
    <row r="7">
      <c r="A7" s="6" t="inlineStr">
        <is>
          <t>План суммы</t>
        </is>
      </c>
      <c r="B7" s="14" t="n">
        <v>1778900</v>
      </c>
    </row>
    <row r="8">
      <c r="A8" s="6" t="inlineStr">
        <is>
          <t>Выполнение суммы</t>
        </is>
      </c>
      <c r="B8" s="15" t="n">
        <v>1.525753049637417</v>
      </c>
    </row>
    <row r="9">
      <c r="A9" s="6" t="inlineStr">
        <is>
          <t>Факт тренировок</t>
        </is>
      </c>
      <c r="B9" s="14" t="n">
        <v>1743</v>
      </c>
    </row>
    <row r="10">
      <c r="A10" s="6" t="inlineStr">
        <is>
          <t>План тренировок</t>
        </is>
      </c>
      <c r="B10" s="14" t="n">
        <v>1228</v>
      </c>
    </row>
    <row r="11">
      <c r="A11" s="6" t="inlineStr">
        <is>
          <t>Выполнение тренировок</t>
        </is>
      </c>
      <c r="B11" s="15" t="n">
        <v>1.419381107491857</v>
      </c>
    </row>
    <row r="12">
      <c r="A12" s="6" t="inlineStr">
        <is>
          <t>Дней прошло</t>
        </is>
      </c>
      <c r="B12" s="14" t="inlineStr">
        <is>
          <t>28 / 28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746</v>
      </c>
      <c r="C17" s="7" t="n">
        <v>703</v>
      </c>
      <c r="D17" s="17" t="n">
        <v>0.9423592493297587</v>
      </c>
      <c r="E17" s="7" t="n">
        <v>1086000</v>
      </c>
      <c r="F17" s="7" t="n">
        <v>1109617.790000001</v>
      </c>
      <c r="G17" s="17" t="n">
        <v>1.021747504604052</v>
      </c>
      <c r="H17" s="7" t="n">
        <v>1109617.790000001</v>
      </c>
      <c r="I17" s="7" t="n">
        <v>23617.7900000005</v>
      </c>
    </row>
    <row r="18">
      <c r="A18" s="6" t="inlineStr">
        <is>
          <t>ГП</t>
        </is>
      </c>
      <c r="B18" s="7" t="n">
        <v>316</v>
      </c>
      <c r="C18" s="7" t="n">
        <v>642</v>
      </c>
      <c r="D18" s="17" t="n">
        <v>2.031645569620253</v>
      </c>
      <c r="E18" s="7" t="n">
        <v>476800</v>
      </c>
      <c r="F18" s="7" t="n">
        <v>1053935.59</v>
      </c>
      <c r="G18" s="17" t="n">
        <v>2.21043538171141</v>
      </c>
      <c r="H18" s="7" t="n">
        <v>1053935.59</v>
      </c>
      <c r="I18" s="7" t="n">
        <v>577135.5900000001</v>
      </c>
    </row>
    <row r="19">
      <c r="A19" s="6" t="inlineStr">
        <is>
          <t>ФТ</t>
        </is>
      </c>
      <c r="B19" s="7" t="n">
        <v>147</v>
      </c>
      <c r="C19" s="7" t="n">
        <v>278</v>
      </c>
      <c r="D19" s="17" t="n">
        <v>1.891156462585034</v>
      </c>
      <c r="E19" s="7" t="n">
        <v>199200</v>
      </c>
      <c r="F19" s="7" t="n">
        <v>422513.4699999999</v>
      </c>
      <c r="G19" s="17" t="n">
        <v>2.121051556224899</v>
      </c>
      <c r="H19" s="7" t="n">
        <v>422513.4699999999</v>
      </c>
      <c r="I19" s="7" t="n">
        <v>223313.4699999999</v>
      </c>
    </row>
    <row r="20">
      <c r="A20" s="6" t="inlineStr">
        <is>
          <t>БИ</t>
        </is>
      </c>
      <c r="B20" s="7" t="n">
        <v>19</v>
      </c>
      <c r="C20" s="7" t="n">
        <v>120</v>
      </c>
      <c r="D20" s="17" t="n">
        <v>6.315789473684211</v>
      </c>
      <c r="E20" s="7" t="n">
        <v>16900</v>
      </c>
      <c r="F20" s="7" t="n">
        <v>128095.25</v>
      </c>
      <c r="G20" s="17" t="n">
        <v>7.579600591715976</v>
      </c>
      <c r="H20" s="7" t="n">
        <v>128095.25</v>
      </c>
      <c r="I20" s="7" t="n">
        <v>111195.25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Кийко Меланья Максимовна</t>
        </is>
      </c>
      <c r="C26" s="7" t="n">
        <v>1</v>
      </c>
      <c r="D26" s="7" t="n">
        <v>1</v>
      </c>
      <c r="E26" s="17" t="n">
        <v>1</v>
      </c>
      <c r="F26" s="7" t="n">
        <v>0</v>
      </c>
      <c r="G26" s="7" t="n">
        <v>0</v>
      </c>
      <c r="H26" s="17" t="n">
        <v>0</v>
      </c>
      <c r="I26" s="7" t="n">
        <v>0</v>
      </c>
      <c r="J26" s="7" t="n">
        <v>0</v>
      </c>
    </row>
    <row r="27">
      <c r="A27" s="6" t="inlineStr">
        <is>
          <t>ТЗ</t>
        </is>
      </c>
      <c r="B27" s="6" t="inlineStr">
        <is>
          <t>Терехин Андрей Владимирович</t>
        </is>
      </c>
      <c r="C27" s="7" t="n">
        <v>62</v>
      </c>
      <c r="D27" s="7" t="n">
        <v>34</v>
      </c>
      <c r="E27" s="17" t="n">
        <v>0.5483870967741935</v>
      </c>
      <c r="F27" s="7" t="n">
        <v>109200</v>
      </c>
      <c r="G27" s="7" t="n">
        <v>50932.65</v>
      </c>
      <c r="H27" s="17" t="n">
        <v>0.4664162087912088</v>
      </c>
      <c r="I27" s="7" t="n">
        <v>50932.65</v>
      </c>
      <c r="J27" s="7" t="n">
        <v>-58267.35</v>
      </c>
    </row>
    <row r="28">
      <c r="A28" s="6" t="inlineStr">
        <is>
          <t>ТЗ</t>
        </is>
      </c>
      <c r="B28" s="6" t="inlineStr">
        <is>
          <t>Ставертий Глеб Владимирович</t>
        </is>
      </c>
      <c r="C28" s="7" t="n">
        <v>39</v>
      </c>
      <c r="D28" s="7" t="n">
        <v>9</v>
      </c>
      <c r="E28" s="17" t="n">
        <v>0.2307692307692308</v>
      </c>
      <c r="F28" s="7" t="n">
        <v>24800</v>
      </c>
      <c r="G28" s="7" t="n">
        <v>11595</v>
      </c>
      <c r="H28" s="17" t="n">
        <v>0.4675403225806452</v>
      </c>
      <c r="I28" s="7" t="n">
        <v>11595</v>
      </c>
      <c r="J28" s="7" t="n">
        <v>-13205</v>
      </c>
    </row>
    <row r="29">
      <c r="A29" s="6" t="inlineStr">
        <is>
          <t>ТЗ</t>
        </is>
      </c>
      <c r="B29" s="6" t="inlineStr">
        <is>
          <t>Ершов Данил Викторович</t>
        </is>
      </c>
      <c r="C29" s="7" t="n">
        <v>79</v>
      </c>
      <c r="D29" s="7" t="n">
        <v>63</v>
      </c>
      <c r="E29" s="17" t="n">
        <v>0.7974683544303798</v>
      </c>
      <c r="F29" s="7" t="n">
        <v>113500</v>
      </c>
      <c r="G29" s="7" t="n">
        <v>100327</v>
      </c>
      <c r="H29" s="17" t="n">
        <v>0.8839383259911894</v>
      </c>
      <c r="I29" s="7" t="n">
        <v>100327</v>
      </c>
      <c r="J29" s="7" t="n">
        <v>-13173</v>
      </c>
    </row>
    <row r="30">
      <c r="A30" s="6" t="inlineStr">
        <is>
          <t>ТЗ</t>
        </is>
      </c>
      <c r="B30" s="6" t="inlineStr">
        <is>
          <t>Егиазарян Эльмира Яновна</t>
        </is>
      </c>
      <c r="C30" s="7" t="n">
        <v>27</v>
      </c>
      <c r="D30" s="7" t="n">
        <v>24</v>
      </c>
      <c r="E30" s="17" t="n">
        <v>0.8888888888888888</v>
      </c>
      <c r="F30" s="7" t="n">
        <v>59300</v>
      </c>
      <c r="G30" s="7" t="n">
        <v>55939.2</v>
      </c>
      <c r="H30" s="17" t="n">
        <v>0.9433254637436763</v>
      </c>
      <c r="I30" s="7" t="n">
        <v>55939.2</v>
      </c>
      <c r="J30" s="7" t="n">
        <v>-3360.799999999996</v>
      </c>
    </row>
    <row r="31">
      <c r="A31" s="6" t="inlineStr">
        <is>
          <t>ТЗ</t>
        </is>
      </c>
      <c r="B31" s="6" t="inlineStr">
        <is>
          <t>Рочев Игорь Алексеевич</t>
        </is>
      </c>
      <c r="C31" s="7" t="n">
        <v>134</v>
      </c>
      <c r="D31" s="7" t="n">
        <v>125</v>
      </c>
      <c r="E31" s="17" t="n">
        <v>0.9328358208955224</v>
      </c>
      <c r="F31" s="7" t="n">
        <v>267900</v>
      </c>
      <c r="G31" s="7" t="n">
        <v>261554.41</v>
      </c>
      <c r="H31" s="17" t="n">
        <v>0.9763135871593879</v>
      </c>
      <c r="I31" s="7" t="n">
        <v>261554.41</v>
      </c>
      <c r="J31" s="7" t="n">
        <v>-6345.589999999997</v>
      </c>
    </row>
    <row r="32">
      <c r="A32" s="6" t="inlineStr">
        <is>
          <t>ТЗ</t>
        </is>
      </c>
      <c r="B32" s="6" t="inlineStr">
        <is>
          <t>Бардаков Майкл Александрович</t>
        </is>
      </c>
      <c r="C32" s="7" t="n">
        <v>34</v>
      </c>
      <c r="D32" s="7" t="n">
        <v>34</v>
      </c>
      <c r="E32" s="17" t="n">
        <v>1</v>
      </c>
      <c r="F32" s="7" t="n">
        <v>22800</v>
      </c>
      <c r="G32" s="7" t="n">
        <v>22840</v>
      </c>
      <c r="H32" s="17" t="n">
        <v>1.001754385964912</v>
      </c>
      <c r="I32" s="7" t="n">
        <v>22840</v>
      </c>
      <c r="J32" s="7" t="n">
        <v>40</v>
      </c>
    </row>
    <row r="33">
      <c r="A33" s="6" t="inlineStr">
        <is>
          <t>ТЗ</t>
        </is>
      </c>
      <c r="B33" s="6" t="inlineStr">
        <is>
          <t>Корнеев Иван Викторович</t>
        </is>
      </c>
      <c r="C33" s="7" t="n">
        <v>116</v>
      </c>
      <c r="D33" s="7" t="n">
        <v>97</v>
      </c>
      <c r="E33" s="17" t="n">
        <v>0.8362068965517241</v>
      </c>
      <c r="F33" s="7" t="n">
        <v>147400</v>
      </c>
      <c r="G33" s="7" t="n">
        <v>150707.25</v>
      </c>
      <c r="H33" s="17" t="n">
        <v>1.022437245590231</v>
      </c>
      <c r="I33" s="7" t="n">
        <v>150707.25</v>
      </c>
      <c r="J33" s="7" t="n">
        <v>3307.25</v>
      </c>
    </row>
    <row r="34">
      <c r="A34" s="6" t="inlineStr">
        <is>
          <t>ТЗ</t>
        </is>
      </c>
      <c r="B34" s="6" t="inlineStr">
        <is>
          <t>Шангов Павел Михайлович</t>
        </is>
      </c>
      <c r="C34" s="7" t="n">
        <v>88</v>
      </c>
      <c r="D34" s="7" t="n">
        <v>94</v>
      </c>
      <c r="E34" s="17" t="n">
        <v>1.068181818181818</v>
      </c>
      <c r="F34" s="7" t="n">
        <v>156600</v>
      </c>
      <c r="G34" s="7" t="n">
        <v>166366.25</v>
      </c>
      <c r="H34" s="17" t="n">
        <v>1.062364303959132</v>
      </c>
      <c r="I34" s="7" t="n">
        <v>166366.25</v>
      </c>
      <c r="J34" s="7" t="n">
        <v>9766.25</v>
      </c>
    </row>
    <row r="35">
      <c r="A35" s="6" t="inlineStr">
        <is>
          <t>ТЗ</t>
        </is>
      </c>
      <c r="B35" s="6" t="inlineStr">
        <is>
          <t>Пирогов Илья Дмитриевич</t>
        </is>
      </c>
      <c r="C35" s="7" t="n">
        <v>50</v>
      </c>
      <c r="D35" s="7" t="n">
        <v>62</v>
      </c>
      <c r="E35" s="17" t="n">
        <v>1.24</v>
      </c>
      <c r="F35" s="7" t="n">
        <v>64200</v>
      </c>
      <c r="G35" s="7" t="n">
        <v>80604.75999999999</v>
      </c>
      <c r="H35" s="17" t="n">
        <v>1.255525856697819</v>
      </c>
      <c r="I35" s="7" t="n">
        <v>80604.75999999999</v>
      </c>
      <c r="J35" s="7" t="n">
        <v>16404.75999999999</v>
      </c>
    </row>
    <row r="36">
      <c r="A36" s="6" t="inlineStr">
        <is>
          <t>ТЗ</t>
        </is>
      </c>
      <c r="B36" s="6" t="inlineStr">
        <is>
          <t>Багаутдинова Юлия Мануровна</t>
        </is>
      </c>
      <c r="C36" s="7" t="n">
        <v>36</v>
      </c>
      <c r="D36" s="7" t="n">
        <v>41</v>
      </c>
      <c r="E36" s="17" t="n">
        <v>1.138888888888889</v>
      </c>
      <c r="F36" s="7" t="n">
        <v>37100</v>
      </c>
      <c r="G36" s="7" t="n">
        <v>50922.59</v>
      </c>
      <c r="H36" s="17" t="n">
        <v>1.372576549865229</v>
      </c>
      <c r="I36" s="7" t="n">
        <v>50922.59</v>
      </c>
      <c r="J36" s="7" t="n">
        <v>13822.59</v>
      </c>
    </row>
    <row r="37">
      <c r="A37" s="6" t="inlineStr">
        <is>
          <t>ТЗ</t>
        </is>
      </c>
      <c r="B37" s="6" t="inlineStr">
        <is>
          <t>Важенина Ксения Александровна</t>
        </is>
      </c>
      <c r="C37" s="7" t="n">
        <v>28</v>
      </c>
      <c r="D37" s="7" t="n">
        <v>43</v>
      </c>
      <c r="E37" s="17" t="n">
        <v>1.535714285714286</v>
      </c>
      <c r="F37" s="7" t="n">
        <v>39500</v>
      </c>
      <c r="G37" s="7" t="n">
        <v>59129.17999999999</v>
      </c>
      <c r="H37" s="17" t="n">
        <v>1.496941265822785</v>
      </c>
      <c r="I37" s="7" t="n">
        <v>59129.17999999999</v>
      </c>
      <c r="J37" s="7" t="n">
        <v>19629.17999999999</v>
      </c>
    </row>
    <row r="38">
      <c r="A38" s="6" t="inlineStr">
        <is>
          <t>ТЗ</t>
        </is>
      </c>
      <c r="B38" s="6" t="inlineStr">
        <is>
          <t>Зинченко Лидия Ивановна</t>
        </is>
      </c>
      <c r="C38" s="7" t="n">
        <v>36</v>
      </c>
      <c r="D38" s="7" t="n">
        <v>55</v>
      </c>
      <c r="E38" s="17" t="n">
        <v>1.527777777777778</v>
      </c>
      <c r="F38" s="7" t="n">
        <v>42400</v>
      </c>
      <c r="G38" s="7" t="n">
        <v>78467.5</v>
      </c>
      <c r="H38" s="17" t="n">
        <v>1.85064858490566</v>
      </c>
      <c r="I38" s="7" t="n">
        <v>78467.5</v>
      </c>
      <c r="J38" s="7" t="n">
        <v>36067.5</v>
      </c>
    </row>
    <row r="39">
      <c r="A39" s="6" t="inlineStr">
        <is>
          <t>ТЗ</t>
        </is>
      </c>
      <c r="B39" s="6" t="inlineStr">
        <is>
          <t>Демошкевич София Александровна</t>
        </is>
      </c>
      <c r="C39" s="7" t="n">
        <v>16</v>
      </c>
      <c r="D39" s="7" t="n">
        <v>21</v>
      </c>
      <c r="E39" s="17" t="n">
        <v>1.3125</v>
      </c>
      <c r="F39" s="7" t="n">
        <v>1300</v>
      </c>
      <c r="G39" s="7" t="n">
        <v>20232</v>
      </c>
      <c r="H39" s="17" t="n">
        <v>15.56307692307692</v>
      </c>
      <c r="I39" s="7" t="n">
        <v>20232</v>
      </c>
      <c r="J39" s="7" t="n">
        <v>18932</v>
      </c>
    </row>
    <row r="40">
      <c r="A40" s="6" t="inlineStr">
        <is>
          <t>ГП</t>
        </is>
      </c>
      <c r="B40" s="6" t="inlineStr">
        <is>
          <t>Володина Ирина Анатольевна</t>
        </is>
      </c>
      <c r="C40" s="7" t="n">
        <v>1</v>
      </c>
      <c r="D40" s="7" t="n">
        <v>1</v>
      </c>
      <c r="E40" s="17" t="n">
        <v>1</v>
      </c>
      <c r="F40" s="7" t="n">
        <v>0</v>
      </c>
      <c r="G40" s="7" t="n">
        <v>0</v>
      </c>
      <c r="H40" s="17" t="n">
        <v>0</v>
      </c>
      <c r="I40" s="7" t="n">
        <v>0</v>
      </c>
      <c r="J40" s="7" t="n">
        <v>0</v>
      </c>
    </row>
    <row r="41">
      <c r="A41" s="6" t="inlineStr">
        <is>
          <t>ГП</t>
        </is>
      </c>
      <c r="B41" s="6" t="inlineStr">
        <is>
          <t>Ножкина Ольга Сергеевна</t>
        </is>
      </c>
      <c r="C41" s="7" t="n">
        <v>0</v>
      </c>
      <c r="D41" s="7" t="n">
        <v>0</v>
      </c>
      <c r="E41" s="17" t="n">
        <v>0</v>
      </c>
      <c r="F41" s="7" t="n">
        <v>0</v>
      </c>
      <c r="G41" s="7" t="n">
        <v>0</v>
      </c>
      <c r="H41" s="17" t="n">
        <v>0</v>
      </c>
      <c r="I41" s="7" t="n">
        <v>0</v>
      </c>
      <c r="J41" s="7" t="n">
        <v>0</v>
      </c>
    </row>
    <row r="42">
      <c r="A42" s="6" t="inlineStr">
        <is>
          <t>ГП</t>
        </is>
      </c>
      <c r="B42" s="6" t="inlineStr">
        <is>
          <t>Пронькина Елена Александровна</t>
        </is>
      </c>
      <c r="C42" s="7" t="n">
        <v>27</v>
      </c>
      <c r="D42" s="7" t="n">
        <v>43</v>
      </c>
      <c r="E42" s="17" t="n">
        <v>1.592592592592593</v>
      </c>
      <c r="F42" s="7" t="n">
        <v>56400</v>
      </c>
      <c r="G42" s="7" t="n">
        <v>93055</v>
      </c>
      <c r="H42" s="17" t="n">
        <v>1.64991134751773</v>
      </c>
      <c r="I42" s="7" t="n">
        <v>93055</v>
      </c>
      <c r="J42" s="7" t="n">
        <v>36655</v>
      </c>
    </row>
    <row r="43">
      <c r="A43" s="6" t="inlineStr">
        <is>
          <t>ГП</t>
        </is>
      </c>
      <c r="B43" s="6" t="inlineStr">
        <is>
          <t>Редькина Анастасия Анатольевна</t>
        </is>
      </c>
      <c r="C43" s="7" t="n">
        <v>60</v>
      </c>
      <c r="D43" s="7" t="n">
        <v>98</v>
      </c>
      <c r="E43" s="17" t="n">
        <v>1.633333333333333</v>
      </c>
      <c r="F43" s="7" t="n">
        <v>88000</v>
      </c>
      <c r="G43" s="7" t="n">
        <v>160610.35</v>
      </c>
      <c r="H43" s="17" t="n">
        <v>1.825117613636364</v>
      </c>
      <c r="I43" s="7" t="n">
        <v>160610.35</v>
      </c>
      <c r="J43" s="7" t="n">
        <v>72610.35000000001</v>
      </c>
    </row>
    <row r="44">
      <c r="A44" s="6" t="inlineStr">
        <is>
          <t>ГП</t>
        </is>
      </c>
      <c r="B44" s="6" t="inlineStr">
        <is>
          <t>Панкова Ксения Евгеньевна</t>
        </is>
      </c>
      <c r="C44" s="7" t="n">
        <v>74</v>
      </c>
      <c r="D44" s="7" t="n">
        <v>141</v>
      </c>
      <c r="E44" s="17" t="n">
        <v>1.905405405405405</v>
      </c>
      <c r="F44" s="7" t="n">
        <v>114500</v>
      </c>
      <c r="G44" s="7" t="n">
        <v>217061.34</v>
      </c>
      <c r="H44" s="17" t="n">
        <v>1.895732227074236</v>
      </c>
      <c r="I44" s="7" t="n">
        <v>217061.34</v>
      </c>
      <c r="J44" s="7" t="n">
        <v>102561.34</v>
      </c>
    </row>
    <row r="45">
      <c r="A45" s="6" t="inlineStr">
        <is>
          <t>ГП</t>
        </is>
      </c>
      <c r="B45" s="6" t="inlineStr">
        <is>
          <t>Емельянова Юлия Витальевна</t>
        </is>
      </c>
      <c r="C45" s="7" t="n">
        <v>21</v>
      </c>
      <c r="D45" s="7" t="n">
        <v>45</v>
      </c>
      <c r="E45" s="17" t="n">
        <v>2.142857142857143</v>
      </c>
      <c r="F45" s="7" t="n">
        <v>29000</v>
      </c>
      <c r="G45" s="7" t="n">
        <v>59864</v>
      </c>
      <c r="H45" s="17" t="n">
        <v>2.064275862068965</v>
      </c>
      <c r="I45" s="7" t="n">
        <v>59864</v>
      </c>
      <c r="J45" s="7" t="n">
        <v>30864</v>
      </c>
    </row>
    <row r="46">
      <c r="A46" s="6" t="inlineStr">
        <is>
          <t>ГП</t>
        </is>
      </c>
      <c r="B46" s="6" t="inlineStr">
        <is>
          <t>Петрова Анастасия Сергеевна</t>
        </is>
      </c>
      <c r="C46" s="7" t="n">
        <v>73</v>
      </c>
      <c r="D46" s="7" t="n">
        <v>150</v>
      </c>
      <c r="E46" s="17" t="n">
        <v>2.054794520547945</v>
      </c>
      <c r="F46" s="7" t="n">
        <v>97500</v>
      </c>
      <c r="G46" s="7" t="n">
        <v>209525.25</v>
      </c>
      <c r="H46" s="17" t="n">
        <v>2.148976923076923</v>
      </c>
      <c r="I46" s="7" t="n">
        <v>209525.25</v>
      </c>
      <c r="J46" s="7" t="n">
        <v>112025.25</v>
      </c>
    </row>
    <row r="47">
      <c r="A47" s="6" t="inlineStr">
        <is>
          <t>ГП</t>
        </is>
      </c>
      <c r="B47" s="6" t="inlineStr">
        <is>
          <t>Смирнова Валерия Евгеньевна</t>
        </is>
      </c>
      <c r="C47" s="7" t="n">
        <v>47</v>
      </c>
      <c r="D47" s="7" t="n">
        <v>100</v>
      </c>
      <c r="E47" s="17" t="n">
        <v>2.127659574468085</v>
      </c>
      <c r="F47" s="7" t="n">
        <v>67300</v>
      </c>
      <c r="G47" s="7" t="n">
        <v>192549.15</v>
      </c>
      <c r="H47" s="17" t="n">
        <v>2.86105720653789</v>
      </c>
      <c r="I47" s="7" t="n">
        <v>192549.15</v>
      </c>
      <c r="J47" s="7" t="n">
        <v>125249.15</v>
      </c>
    </row>
    <row r="48">
      <c r="A48" s="6" t="inlineStr">
        <is>
          <t>ГП</t>
        </is>
      </c>
      <c r="B48" s="6" t="inlineStr">
        <is>
          <t>Попова Яна Юрьевна</t>
        </is>
      </c>
      <c r="C48" s="7" t="n">
        <v>13</v>
      </c>
      <c r="D48" s="7" t="n">
        <v>64</v>
      </c>
      <c r="E48" s="17" t="n">
        <v>4.923076923076923</v>
      </c>
      <c r="F48" s="7" t="n">
        <v>24100</v>
      </c>
      <c r="G48" s="7" t="n">
        <v>121270.5</v>
      </c>
      <c r="H48" s="17" t="n">
        <v>5.031970954356846</v>
      </c>
      <c r="I48" s="7" t="n">
        <v>121270.5</v>
      </c>
      <c r="J48" s="7" t="n">
        <v>97170.5</v>
      </c>
    </row>
    <row r="49">
      <c r="A49" s="6" t="inlineStr">
        <is>
          <t>ФТ</t>
        </is>
      </c>
      <c r="B49" s="6" t="inlineStr">
        <is>
          <t>Мутаев Аскер Магомедович</t>
        </is>
      </c>
      <c r="C49" s="7" t="n">
        <v>63</v>
      </c>
      <c r="D49" s="7" t="n">
        <v>101</v>
      </c>
      <c r="E49" s="17" t="n">
        <v>1.603174603174603</v>
      </c>
      <c r="F49" s="7" t="n">
        <v>117700</v>
      </c>
      <c r="G49" s="7" t="n">
        <v>197168.77</v>
      </c>
      <c r="H49" s="17" t="n">
        <v>1.675180713678845</v>
      </c>
      <c r="I49" s="7" t="n">
        <v>197168.77</v>
      </c>
      <c r="J49" s="7" t="n">
        <v>79468.77000000005</v>
      </c>
    </row>
    <row r="50">
      <c r="A50" s="6" t="inlineStr">
        <is>
          <t>ФТ</t>
        </is>
      </c>
      <c r="B50" s="6" t="inlineStr">
        <is>
          <t>Ангел Дмитрий Степанович</t>
        </is>
      </c>
      <c r="C50" s="7" t="n">
        <v>84</v>
      </c>
      <c r="D50" s="7" t="n">
        <v>177</v>
      </c>
      <c r="E50" s="17" t="n">
        <v>2.107142857142857</v>
      </c>
      <c r="F50" s="7" t="n">
        <v>81500</v>
      </c>
      <c r="G50" s="7" t="n">
        <v>225344.7</v>
      </c>
      <c r="H50" s="17" t="n">
        <v>2.764965644171779</v>
      </c>
      <c r="I50" s="7" t="n">
        <v>225344.7</v>
      </c>
      <c r="J50" s="7" t="n">
        <v>143844.7</v>
      </c>
    </row>
    <row r="51">
      <c r="A51" s="6" t="inlineStr">
        <is>
          <t>БИ</t>
        </is>
      </c>
      <c r="B51" s="6" t="inlineStr">
        <is>
          <t>Гусейнов Ширхан Панах Оглы</t>
        </is>
      </c>
      <c r="C51" s="7" t="n">
        <v>4</v>
      </c>
      <c r="D51" s="7" t="n">
        <v>9</v>
      </c>
      <c r="E51" s="17" t="n">
        <v>2.25</v>
      </c>
      <c r="F51" s="7" t="n">
        <v>2200</v>
      </c>
      <c r="G51" s="7" t="n">
        <v>3350</v>
      </c>
      <c r="H51" s="17" t="n">
        <v>1.522727272727273</v>
      </c>
      <c r="I51" s="7" t="n">
        <v>3350</v>
      </c>
      <c r="J51" s="7" t="n">
        <v>1150</v>
      </c>
    </row>
    <row r="52">
      <c r="A52" s="6" t="inlineStr">
        <is>
          <t>БИ</t>
        </is>
      </c>
      <c r="B52" s="6" t="inlineStr">
        <is>
          <t>Хилобок Кирилл Игоревич</t>
        </is>
      </c>
      <c r="C52" s="7" t="n">
        <v>15</v>
      </c>
      <c r="D52" s="7" t="n">
        <v>111</v>
      </c>
      <c r="E52" s="17" t="n">
        <v>7.4</v>
      </c>
      <c r="F52" s="7" t="n">
        <v>14700</v>
      </c>
      <c r="G52" s="7" t="n">
        <v>124745.25</v>
      </c>
      <c r="H52" s="17" t="n">
        <v>8.486071428571428</v>
      </c>
      <c r="I52" s="7" t="n">
        <v>124745.25</v>
      </c>
      <c r="J52" s="7" t="n">
        <v>110045.25</v>
      </c>
    </row>
    <row r="56">
      <c r="A56" s="16" t="inlineStr">
        <is>
          <t>Дорожная карта по дням</t>
        </is>
      </c>
    </row>
    <row r="57">
      <c r="A57" s="13" t="inlineStr">
        <is>
          <t>День</t>
        </is>
      </c>
      <c r="B57" s="13" t="inlineStr">
        <is>
          <t>Дата</t>
        </is>
      </c>
      <c r="C57" s="13" t="inlineStr">
        <is>
          <t>План ₽ накоп.</t>
        </is>
      </c>
      <c r="D57" s="13" t="inlineStr">
        <is>
          <t>Факт ₽ день</t>
        </is>
      </c>
      <c r="E57" s="13" t="inlineStr">
        <is>
          <t>Факт ₽ накоп.</t>
        </is>
      </c>
      <c r="F57" s="13" t="inlineStr">
        <is>
          <t>% ₽</t>
        </is>
      </c>
      <c r="G57" s="13" t="inlineStr">
        <is>
          <t>План трен. накоп.</t>
        </is>
      </c>
      <c r="H57" s="13" t="inlineStr">
        <is>
          <t>Факт трен. день</t>
        </is>
      </c>
      <c r="I57" s="13" t="inlineStr">
        <is>
          <t>Факт трен. накоп.</t>
        </is>
      </c>
      <c r="J57" s="13" t="inlineStr">
        <is>
          <t>% трен.</t>
        </is>
      </c>
    </row>
    <row r="58">
      <c r="A58" s="6" t="n">
        <v>1</v>
      </c>
      <c r="B58" s="6" t="inlineStr">
        <is>
          <t>01.02.2026</t>
        </is>
      </c>
      <c r="C58" s="7" t="n">
        <v>63532.14285714286</v>
      </c>
      <c r="D58" s="7" t="n">
        <v>33046.46</v>
      </c>
      <c r="E58" s="7" t="n">
        <v>33046.46</v>
      </c>
      <c r="F58" s="17" t="n">
        <v>0.5201533981674068</v>
      </c>
      <c r="G58" s="7" t="n">
        <v>43.85714285714285</v>
      </c>
      <c r="H58" s="7" t="n">
        <v>22</v>
      </c>
      <c r="I58" s="7" t="n">
        <v>22</v>
      </c>
      <c r="J58" s="17" t="n">
        <v>0.501628664495114</v>
      </c>
    </row>
    <row r="59">
      <c r="A59" s="6" t="n">
        <v>2</v>
      </c>
      <c r="B59" s="6" t="inlineStr">
        <is>
          <t>02.02.2026</t>
        </is>
      </c>
      <c r="C59" s="7" t="n">
        <v>127064.2857142857</v>
      </c>
      <c r="D59" s="7" t="n">
        <v>112193.85</v>
      </c>
      <c r="E59" s="7" t="n">
        <v>145240.31</v>
      </c>
      <c r="F59" s="17" t="n">
        <v>1.143045893529709</v>
      </c>
      <c r="G59" s="7" t="n">
        <v>87.71428571428571</v>
      </c>
      <c r="H59" s="7" t="n">
        <v>75</v>
      </c>
      <c r="I59" s="7" t="n">
        <v>97</v>
      </c>
      <c r="J59" s="17" t="n">
        <v>1.10586319218241</v>
      </c>
    </row>
    <row r="60">
      <c r="A60" s="6" t="n">
        <v>3</v>
      </c>
      <c r="B60" s="6" t="inlineStr">
        <is>
          <t>03.02.2026</t>
        </is>
      </c>
      <c r="C60" s="7" t="n">
        <v>190596.4285714286</v>
      </c>
      <c r="D60" s="7" t="n">
        <v>98055.48000000001</v>
      </c>
      <c r="E60" s="7" t="n">
        <v>243295.79</v>
      </c>
      <c r="F60" s="17" t="n">
        <v>1.276497108700133</v>
      </c>
      <c r="G60" s="7" t="n">
        <v>131.5714285714286</v>
      </c>
      <c r="H60" s="7" t="n">
        <v>57</v>
      </c>
      <c r="I60" s="7" t="n">
        <v>154</v>
      </c>
      <c r="J60" s="17" t="n">
        <v>1.170466883821933</v>
      </c>
    </row>
    <row r="61">
      <c r="A61" s="6" t="n">
        <v>4</v>
      </c>
      <c r="B61" s="6" t="inlineStr">
        <is>
          <t>04.02.2026</t>
        </is>
      </c>
      <c r="C61" s="7" t="n">
        <v>254128.5714285714</v>
      </c>
      <c r="D61" s="7" t="n">
        <v>133501.74</v>
      </c>
      <c r="E61" s="7" t="n">
        <v>376797.53</v>
      </c>
      <c r="F61" s="17" t="n">
        <v>1.482704317274721</v>
      </c>
      <c r="G61" s="7" t="n">
        <v>175.4285714285714</v>
      </c>
      <c r="H61" s="7" t="n">
        <v>79</v>
      </c>
      <c r="I61" s="7" t="n">
        <v>233</v>
      </c>
      <c r="J61" s="17" t="n">
        <v>1.328175895765472</v>
      </c>
    </row>
    <row r="62">
      <c r="A62" s="6" t="n">
        <v>5</v>
      </c>
      <c r="B62" s="6" t="inlineStr">
        <is>
          <t>05.02.2026</t>
        </is>
      </c>
      <c r="C62" s="7" t="n">
        <v>317660.7142857143</v>
      </c>
      <c r="D62" s="7" t="n">
        <v>94178.09</v>
      </c>
      <c r="E62" s="7" t="n">
        <v>470975.62</v>
      </c>
      <c r="F62" s="17" t="n">
        <v>1.482637288211816</v>
      </c>
      <c r="G62" s="7" t="n">
        <v>219.2857142857143</v>
      </c>
      <c r="H62" s="7" t="n">
        <v>64</v>
      </c>
      <c r="I62" s="7" t="n">
        <v>297</v>
      </c>
      <c r="J62" s="17" t="n">
        <v>1.354397394136808</v>
      </c>
    </row>
    <row r="63">
      <c r="A63" s="6" t="n">
        <v>6</v>
      </c>
      <c r="B63" s="6" t="inlineStr">
        <is>
          <t>06.02.2026</t>
        </is>
      </c>
      <c r="C63" s="7" t="n">
        <v>381192.8571428572</v>
      </c>
      <c r="D63" s="7" t="n">
        <v>86466.22</v>
      </c>
      <c r="E63" s="7" t="n">
        <v>557441.84</v>
      </c>
      <c r="F63" s="17" t="n">
        <v>1.462361714167931</v>
      </c>
      <c r="G63" s="7" t="n">
        <v>263.1428571428572</v>
      </c>
      <c r="H63" s="7" t="n">
        <v>68</v>
      </c>
      <c r="I63" s="7" t="n">
        <v>365</v>
      </c>
      <c r="J63" s="17" t="n">
        <v>1.387079261672095</v>
      </c>
    </row>
    <row r="64">
      <c r="A64" s="6" t="n">
        <v>7</v>
      </c>
      <c r="B64" s="6" t="inlineStr">
        <is>
          <t>07.02.2026</t>
        </is>
      </c>
      <c r="C64" s="7" t="n">
        <v>444725</v>
      </c>
      <c r="D64" s="7" t="n">
        <v>39208.75</v>
      </c>
      <c r="E64" s="7" t="n">
        <v>596650.59</v>
      </c>
      <c r="F64" s="17" t="n">
        <v>1.341616931811794</v>
      </c>
      <c r="G64" s="7" t="n">
        <v>307</v>
      </c>
      <c r="H64" s="7" t="n">
        <v>26</v>
      </c>
      <c r="I64" s="7" t="n">
        <v>391</v>
      </c>
      <c r="J64" s="17" t="n">
        <v>1.273615635179153</v>
      </c>
    </row>
    <row r="65">
      <c r="A65" s="6" t="n">
        <v>8</v>
      </c>
      <c r="B65" s="6" t="inlineStr">
        <is>
          <t>08.02.2026</t>
        </is>
      </c>
      <c r="C65" s="7" t="n">
        <v>508257.1428571428</v>
      </c>
      <c r="D65" s="7" t="n">
        <v>64978.04000000001</v>
      </c>
      <c r="E65" s="7" t="n">
        <v>661628.63</v>
      </c>
      <c r="F65" s="17" t="n">
        <v>1.301759629546349</v>
      </c>
      <c r="G65" s="7" t="n">
        <v>350.8571428571428</v>
      </c>
      <c r="H65" s="7" t="n">
        <v>51</v>
      </c>
      <c r="I65" s="7" t="n">
        <v>442</v>
      </c>
      <c r="J65" s="17" t="n">
        <v>1.259771986970684</v>
      </c>
    </row>
    <row r="66">
      <c r="A66" s="6" t="n">
        <v>9</v>
      </c>
      <c r="B66" s="6" t="inlineStr">
        <is>
          <t>09.02.2026</t>
        </is>
      </c>
      <c r="C66" s="7" t="n">
        <v>571789.2857142857</v>
      </c>
      <c r="D66" s="7" t="n">
        <v>123304.9</v>
      </c>
      <c r="E66" s="7" t="n">
        <v>784933.53</v>
      </c>
      <c r="F66" s="17" t="n">
        <v>1.372767118256601</v>
      </c>
      <c r="G66" s="7" t="n">
        <v>394.7142857142857</v>
      </c>
      <c r="H66" s="7" t="n">
        <v>84</v>
      </c>
      <c r="I66" s="7" t="n">
        <v>526</v>
      </c>
      <c r="J66" s="17" t="n">
        <v>1.332609482446616</v>
      </c>
    </row>
    <row r="67">
      <c r="A67" s="6" t="n">
        <v>10</v>
      </c>
      <c r="B67" s="6" t="inlineStr">
        <is>
          <t>10.02.2026</t>
        </is>
      </c>
      <c r="C67" s="7" t="n">
        <v>635321.4285714285</v>
      </c>
      <c r="D67" s="7" t="n">
        <v>127142.18</v>
      </c>
      <c r="E67" s="7" t="n">
        <v>912075.71</v>
      </c>
      <c r="F67" s="17" t="n">
        <v>1.435613012535837</v>
      </c>
      <c r="G67" s="7" t="n">
        <v>438.5714285714286</v>
      </c>
      <c r="H67" s="7" t="n">
        <v>72</v>
      </c>
      <c r="I67" s="7" t="n">
        <v>598</v>
      </c>
      <c r="J67" s="17" t="n">
        <v>1.363517915309446</v>
      </c>
    </row>
    <row r="68">
      <c r="A68" s="6" t="n">
        <v>11</v>
      </c>
      <c r="B68" s="6" t="inlineStr">
        <is>
          <t>11.02.2026</t>
        </is>
      </c>
      <c r="C68" s="7" t="n">
        <v>698853.5714285715</v>
      </c>
      <c r="D68" s="7" t="n">
        <v>112814.04</v>
      </c>
      <c r="E68" s="7" t="n">
        <v>1024889.75</v>
      </c>
      <c r="F68" s="17" t="n">
        <v>1.466530031326816</v>
      </c>
      <c r="G68" s="7" t="n">
        <v>482.4285714285714</v>
      </c>
      <c r="H68" s="7" t="n">
        <v>74</v>
      </c>
      <c r="I68" s="7" t="n">
        <v>672</v>
      </c>
      <c r="J68" s="17" t="n">
        <v>1.392952324548416</v>
      </c>
    </row>
    <row r="69">
      <c r="A69" s="6" t="n">
        <v>12</v>
      </c>
      <c r="B69" s="6" t="inlineStr">
        <is>
          <t>12.02.2026</t>
        </is>
      </c>
      <c r="C69" s="7" t="n">
        <v>762385.7142857143</v>
      </c>
      <c r="D69" s="7" t="n">
        <v>104897.3</v>
      </c>
      <c r="E69" s="7" t="n">
        <v>1129787.05</v>
      </c>
      <c r="F69" s="17" t="n">
        <v>1.481910047407574</v>
      </c>
      <c r="G69" s="7" t="n">
        <v>526.2857142857143</v>
      </c>
      <c r="H69" s="7" t="n">
        <v>58</v>
      </c>
      <c r="I69" s="7" t="n">
        <v>730</v>
      </c>
      <c r="J69" s="17" t="n">
        <v>1.387079261672095</v>
      </c>
    </row>
    <row r="70">
      <c r="A70" s="6" t="n">
        <v>13</v>
      </c>
      <c r="B70" s="6" t="inlineStr">
        <is>
          <t>13.02.2026</t>
        </is>
      </c>
      <c r="C70" s="7" t="n">
        <v>825917.8571428572</v>
      </c>
      <c r="D70" s="7" t="n">
        <v>129947.77</v>
      </c>
      <c r="E70" s="7" t="n">
        <v>1259734.82</v>
      </c>
      <c r="F70" s="17" t="n">
        <v>1.525254368948832</v>
      </c>
      <c r="G70" s="7" t="n">
        <v>570.1428571428571</v>
      </c>
      <c r="H70" s="7" t="n">
        <v>90</v>
      </c>
      <c r="I70" s="7" t="n">
        <v>820</v>
      </c>
      <c r="J70" s="17" t="n">
        <v>1.438236031069907</v>
      </c>
    </row>
    <row r="71">
      <c r="A71" s="6" t="n">
        <v>14</v>
      </c>
      <c r="B71" s="6" t="inlineStr">
        <is>
          <t>14.02.2026</t>
        </is>
      </c>
      <c r="C71" s="7" t="n">
        <v>889450</v>
      </c>
      <c r="D71" s="7" t="n">
        <v>39742.75</v>
      </c>
      <c r="E71" s="7" t="n">
        <v>1299477.57</v>
      </c>
      <c r="F71" s="17" t="n">
        <v>1.460990016302209</v>
      </c>
      <c r="G71" s="7" t="n">
        <v>614</v>
      </c>
      <c r="H71" s="7" t="n">
        <v>30</v>
      </c>
      <c r="I71" s="7" t="n">
        <v>850</v>
      </c>
      <c r="J71" s="17" t="n">
        <v>1.384364820846905</v>
      </c>
    </row>
    <row r="72">
      <c r="A72" s="6" t="n">
        <v>15</v>
      </c>
      <c r="B72" s="6" t="inlineStr">
        <is>
          <t>15.02.2026</t>
        </is>
      </c>
      <c r="C72" s="7" t="n">
        <v>952982.1428571428</v>
      </c>
      <c r="D72" s="7" t="n">
        <v>46861.99000000001</v>
      </c>
      <c r="E72" s="7" t="n">
        <v>1346339.56</v>
      </c>
      <c r="F72" s="17" t="n">
        <v>1.412764730264021</v>
      </c>
      <c r="G72" s="7" t="n">
        <v>657.8571428571429</v>
      </c>
      <c r="H72" s="7" t="n">
        <v>32</v>
      </c>
      <c r="I72" s="7" t="n">
        <v>882</v>
      </c>
      <c r="J72" s="17" t="n">
        <v>1.34071661237785</v>
      </c>
    </row>
    <row r="73">
      <c r="A73" s="6" t="n">
        <v>16</v>
      </c>
      <c r="B73" s="6" t="inlineStr">
        <is>
          <t>16.02.2026</t>
        </is>
      </c>
      <c r="C73" s="7" t="n">
        <v>1016514.285714286</v>
      </c>
      <c r="D73" s="7" t="n">
        <v>132640.08</v>
      </c>
      <c r="E73" s="7" t="n">
        <v>1478979.64</v>
      </c>
      <c r="F73" s="17" t="n">
        <v>1.454952144583732</v>
      </c>
      <c r="G73" s="7" t="n">
        <v>701.7142857142857</v>
      </c>
      <c r="H73" s="7" t="n">
        <v>83</v>
      </c>
      <c r="I73" s="7" t="n">
        <v>965</v>
      </c>
      <c r="J73" s="17" t="n">
        <v>1.375203583061889</v>
      </c>
    </row>
    <row r="74">
      <c r="A74" s="6" t="n">
        <v>17</v>
      </c>
      <c r="B74" s="6" t="inlineStr">
        <is>
          <t>17.02.2026</t>
        </is>
      </c>
      <c r="C74" s="7" t="n">
        <v>1080046.428571429</v>
      </c>
      <c r="D74" s="7" t="n">
        <v>112249.96</v>
      </c>
      <c r="E74" s="7" t="n">
        <v>1591229.6</v>
      </c>
      <c r="F74" s="17" t="n">
        <v>1.473297404542794</v>
      </c>
      <c r="G74" s="7" t="n">
        <v>745.5714285714286</v>
      </c>
      <c r="H74" s="7" t="n">
        <v>68</v>
      </c>
      <c r="I74" s="7" t="n">
        <v>1033</v>
      </c>
      <c r="J74" s="17" t="n">
        <v>1.385514466372868</v>
      </c>
    </row>
    <row r="75">
      <c r="A75" s="6" t="n">
        <v>18</v>
      </c>
      <c r="B75" s="6" t="inlineStr">
        <is>
          <t>18.02.2026</t>
        </is>
      </c>
      <c r="C75" s="7" t="n">
        <v>1143578.571428571</v>
      </c>
      <c r="D75" s="7" t="n">
        <v>121751.34</v>
      </c>
      <c r="E75" s="7" t="n">
        <v>1712980.94</v>
      </c>
      <c r="F75" s="17" t="n">
        <v>1.497912765067052</v>
      </c>
      <c r="G75" s="7" t="n">
        <v>789.4285714285714</v>
      </c>
      <c r="H75" s="7" t="n">
        <v>79</v>
      </c>
      <c r="I75" s="7" t="n">
        <v>1112</v>
      </c>
      <c r="J75" s="17" t="n">
        <v>1.408613825551936</v>
      </c>
    </row>
    <row r="76">
      <c r="A76" s="6" t="n">
        <v>19</v>
      </c>
      <c r="B76" s="6" t="inlineStr">
        <is>
          <t>19.02.2026</t>
        </is>
      </c>
      <c r="C76" s="7" t="n">
        <v>1207110.714285714</v>
      </c>
      <c r="D76" s="7" t="n">
        <v>99789.09000000001</v>
      </c>
      <c r="E76" s="7" t="n">
        <v>1812770.03</v>
      </c>
      <c r="F76" s="17" t="n">
        <v>1.501742970670817</v>
      </c>
      <c r="G76" s="7" t="n">
        <v>833.2857142857143</v>
      </c>
      <c r="H76" s="7" t="n">
        <v>66</v>
      </c>
      <c r="I76" s="7" t="n">
        <v>1178</v>
      </c>
      <c r="J76" s="17" t="n">
        <v>1.413680781758958</v>
      </c>
    </row>
    <row r="77">
      <c r="A77" s="6" t="n">
        <v>20</v>
      </c>
      <c r="B77" s="6" t="inlineStr">
        <is>
          <t>20.02.2026</t>
        </is>
      </c>
      <c r="C77" s="7" t="n">
        <v>1270642.857142857</v>
      </c>
      <c r="D77" s="7" t="n">
        <v>110438.42</v>
      </c>
      <c r="E77" s="7" t="n">
        <v>1923208.45</v>
      </c>
      <c r="F77" s="17" t="n">
        <v>1.51357121254708</v>
      </c>
      <c r="G77" s="7" t="n">
        <v>877.1428571428571</v>
      </c>
      <c r="H77" s="7" t="n">
        <v>76</v>
      </c>
      <c r="I77" s="7" t="n">
        <v>1254</v>
      </c>
      <c r="J77" s="17" t="n">
        <v>1.429641693811075</v>
      </c>
    </row>
    <row r="78">
      <c r="A78" s="6" t="n">
        <v>21</v>
      </c>
      <c r="B78" s="6" t="inlineStr">
        <is>
          <t>21.02.2026</t>
        </is>
      </c>
      <c r="C78" s="7" t="n">
        <v>1334175</v>
      </c>
      <c r="D78" s="7" t="n">
        <v>41860.87</v>
      </c>
      <c r="E78" s="7" t="n">
        <v>1965069.32</v>
      </c>
      <c r="F78" s="17" t="n">
        <v>1.47287223939888</v>
      </c>
      <c r="G78" s="7" t="n">
        <v>921</v>
      </c>
      <c r="H78" s="7" t="n">
        <v>24</v>
      </c>
      <c r="I78" s="7" t="n">
        <v>1278</v>
      </c>
      <c r="J78" s="17" t="n">
        <v>1.387622149837134</v>
      </c>
    </row>
    <row r="79">
      <c r="A79" s="6" t="n">
        <v>22</v>
      </c>
      <c r="B79" s="6" t="inlineStr">
        <is>
          <t>22.02.2026</t>
        </is>
      </c>
      <c r="C79" s="7" t="n">
        <v>1397707.142857143</v>
      </c>
      <c r="D79" s="7" t="n">
        <v>57411.38</v>
      </c>
      <c r="E79" s="7" t="n">
        <v>2022480.7</v>
      </c>
      <c r="F79" s="17" t="n">
        <v>1.44699890126176</v>
      </c>
      <c r="G79" s="7" t="n">
        <v>964.8571428571429</v>
      </c>
      <c r="H79" s="7" t="n">
        <v>36</v>
      </c>
      <c r="I79" s="7" t="n">
        <v>1314</v>
      </c>
      <c r="J79" s="17" t="n">
        <v>1.361859638732603</v>
      </c>
    </row>
    <row r="80">
      <c r="A80" s="6" t="n">
        <v>23</v>
      </c>
      <c r="B80" s="6" t="inlineStr">
        <is>
          <t>23.02.2026</t>
        </is>
      </c>
      <c r="C80" s="7" t="n">
        <v>1461239.285714286</v>
      </c>
      <c r="D80" s="7" t="n">
        <v>75315.09</v>
      </c>
      <c r="E80" s="7" t="n">
        <v>2097795.79</v>
      </c>
      <c r="F80" s="17" t="n">
        <v>1.435627833517049</v>
      </c>
      <c r="G80" s="7" t="n">
        <v>1008.714285714286</v>
      </c>
      <c r="H80" s="7" t="n">
        <v>49</v>
      </c>
      <c r="I80" s="7" t="n">
        <v>1363</v>
      </c>
      <c r="J80" s="17" t="n">
        <v>1.351225038946325</v>
      </c>
    </row>
    <row r="81">
      <c r="A81" s="6" t="n">
        <v>24</v>
      </c>
      <c r="B81" s="6" t="inlineStr">
        <is>
          <t>24.02.2026</t>
        </is>
      </c>
      <c r="C81" s="7" t="n">
        <v>1524771.428571429</v>
      </c>
      <c r="D81" s="7" t="n">
        <v>129033.95</v>
      </c>
      <c r="E81" s="7" t="n">
        <v>2226829.74</v>
      </c>
      <c r="F81" s="17" t="n">
        <v>1.460435117207263</v>
      </c>
      <c r="G81" s="7" t="n">
        <v>1052.571428571429</v>
      </c>
      <c r="H81" s="7" t="n">
        <v>78</v>
      </c>
      <c r="I81" s="7" t="n">
        <v>1441</v>
      </c>
      <c r="J81" s="17" t="n">
        <v>1.369028230184582</v>
      </c>
    </row>
    <row r="82">
      <c r="A82" s="6" t="n">
        <v>25</v>
      </c>
      <c r="B82" s="6" t="inlineStr">
        <is>
          <t>25.02.2026</t>
        </is>
      </c>
      <c r="C82" s="7" t="n">
        <v>1588303.571428571</v>
      </c>
      <c r="D82" s="7" t="n">
        <v>126244.91</v>
      </c>
      <c r="E82" s="7" t="n">
        <v>2353074.65</v>
      </c>
      <c r="F82" s="17" t="n">
        <v>1.481501831468885</v>
      </c>
      <c r="G82" s="7" t="n">
        <v>1096.428571428571</v>
      </c>
      <c r="H82" s="7" t="n">
        <v>85</v>
      </c>
      <c r="I82" s="7" t="n">
        <v>1526</v>
      </c>
      <c r="J82" s="17" t="n">
        <v>1.391791530944626</v>
      </c>
    </row>
    <row r="83">
      <c r="A83" s="6" t="n">
        <v>26</v>
      </c>
      <c r="B83" s="6" t="inlineStr">
        <is>
          <t>26.02.2026</t>
        </is>
      </c>
      <c r="C83" s="7" t="n">
        <v>1651835.714285714</v>
      </c>
      <c r="D83" s="7" t="n">
        <v>108690.28</v>
      </c>
      <c r="E83" s="7" t="n">
        <v>2461764.93</v>
      </c>
      <c r="F83" s="17" t="n">
        <v>1.490320683049594</v>
      </c>
      <c r="G83" s="7" t="n">
        <v>1140.285714285714</v>
      </c>
      <c r="H83" s="7" t="n">
        <v>65</v>
      </c>
      <c r="I83" s="7" t="n">
        <v>1591</v>
      </c>
      <c r="J83" s="17" t="n">
        <v>1.395264344775746</v>
      </c>
    </row>
    <row r="84">
      <c r="A84" s="6" t="n">
        <v>27</v>
      </c>
      <c r="B84" s="6" t="inlineStr">
        <is>
          <t>27.02.2026</t>
        </is>
      </c>
      <c r="C84" s="7" t="n">
        <v>1715367.857142857</v>
      </c>
      <c r="D84" s="7" t="n">
        <v>193621</v>
      </c>
      <c r="E84" s="7" t="n">
        <v>2655385.93</v>
      </c>
      <c r="F84" s="17" t="n">
        <v>1.547997952126054</v>
      </c>
      <c r="G84" s="7" t="n">
        <v>1184.142857142857</v>
      </c>
      <c r="H84" s="7" t="n">
        <v>109</v>
      </c>
      <c r="I84" s="7" t="n">
        <v>1700</v>
      </c>
      <c r="J84" s="17" t="n">
        <v>1.435637591989384</v>
      </c>
    </row>
    <row r="85">
      <c r="A85" s="6" t="n">
        <v>28</v>
      </c>
      <c r="B85" s="6" t="inlineStr">
        <is>
          <t>28.02.2026</t>
        </is>
      </c>
      <c r="C85" s="7" t="n">
        <v>1778900</v>
      </c>
      <c r="D85" s="7" t="n">
        <v>58776.17</v>
      </c>
      <c r="E85" s="7" t="n">
        <v>2714162.1</v>
      </c>
      <c r="F85" s="17" t="n">
        <v>1.525753049637417</v>
      </c>
      <c r="G85" s="7" t="n">
        <v>1228</v>
      </c>
      <c r="H85" s="7" t="n">
        <v>43</v>
      </c>
      <c r="I85" s="7" t="n">
        <v>1743</v>
      </c>
      <c r="J85" s="17" t="n">
        <v>1.419381107491857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52">
    <cfRule type="dataBar" priority="5">
      <dataBar showValue="1">
        <cfvo type="num" val="0"/>
        <cfvo type="num" val="1"/>
        <color rgb="00B7E4C7"/>
      </dataBar>
    </cfRule>
  </conditionalFormatting>
  <conditionalFormatting sqref="H26:H52">
    <cfRule type="dataBar" priority="5">
      <dataBar showValue="1">
        <cfvo type="num" val="0"/>
        <cfvo type="num" val="1"/>
        <color rgb="00B7E4C7"/>
      </dataBar>
    </cfRule>
  </conditionalFormatting>
  <conditionalFormatting sqref="F58:F85">
    <cfRule type="dataBar" priority="7">
      <dataBar showValue="1">
        <cfvo type="num" val="0"/>
        <cfvo type="num" val="1"/>
        <color rgb="00B7E4C7"/>
      </dataBar>
    </cfRule>
  </conditionalFormatting>
  <conditionalFormatting sqref="J58:J85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2026-07-07T07:01:31Z</dcterms:created>
  <dcterms:modified xsi:type="dcterms:W3CDTF">2026-07-07T07:01:32Z</dcterms:modified>
</cp:coreProperties>
</file>